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8_{DAD7BE48-CF04-48D3-BB34-A10BFE3DD0D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ummary" sheetId="1" r:id="rId1"/>
    <sheet name="Budget details" sheetId="2" r:id="rId2"/>
    <sheet name="Year 2" sheetId="3" state="hidden" r:id="rId3"/>
  </sheets>
  <definedNames>
    <definedName name="NamedRange1">Summary!$B$6:$F$22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ADdPoLGfImKhJPwbO4EVW7cSrBudegXROBgTBbNcg8="/>
    </ext>
  </extLst>
</workbook>
</file>

<file path=xl/calcChain.xml><?xml version="1.0" encoding="utf-8"?>
<calcChain xmlns="http://schemas.openxmlformats.org/spreadsheetml/2006/main">
  <c r="F52" i="3" l="1"/>
  <c r="F48" i="3"/>
  <c r="F39" i="3"/>
  <c r="F36" i="3"/>
  <c r="F33" i="3"/>
  <c r="F41" i="3" s="1"/>
  <c r="F26" i="3"/>
  <c r="F28" i="3" s="1"/>
  <c r="F22" i="3"/>
  <c r="F15" i="3"/>
  <c r="F64" i="2"/>
  <c r="F66" i="2" s="1"/>
  <c r="F51" i="2"/>
  <c r="F44" i="2"/>
  <c r="F30" i="2"/>
  <c r="F23" i="2"/>
  <c r="F14" i="2"/>
  <c r="F13" i="2"/>
  <c r="F12" i="2"/>
  <c r="F11" i="2"/>
  <c r="F10" i="2"/>
  <c r="F9" i="2"/>
  <c r="F8" i="2"/>
  <c r="F7" i="2"/>
  <c r="F6" i="2"/>
  <c r="F5" i="2"/>
  <c r="F15" i="2" s="1"/>
  <c r="F23" i="1"/>
  <c r="F20" i="1"/>
  <c r="E20" i="1"/>
  <c r="F18" i="1"/>
  <c r="E18" i="1"/>
  <c r="F16" i="1"/>
  <c r="E16" i="1"/>
  <c r="F14" i="1"/>
  <c r="E14" i="1"/>
  <c r="F12" i="1"/>
  <c r="E12" i="1"/>
  <c r="F8" i="1"/>
  <c r="E8" i="1"/>
  <c r="E19" i="2" l="1"/>
  <c r="F19" i="2" s="1"/>
  <c r="E18" i="3"/>
  <c r="F18" i="3" s="1"/>
  <c r="F19" i="3" s="1"/>
  <c r="F54" i="3" s="1"/>
  <c r="F55" i="3" l="1"/>
  <c r="F56" i="3" s="1"/>
  <c r="F20" i="2"/>
  <c r="E10" i="1"/>
  <c r="E22" i="1" s="1"/>
  <c r="E24" i="1" l="1"/>
  <c r="E25" i="1" s="1"/>
  <c r="F10" i="1"/>
  <c r="F22" i="1" s="1"/>
  <c r="F65" i="2"/>
  <c r="F67" i="2" l="1"/>
  <c r="F68" i="2" s="1"/>
  <c r="F24" i="1"/>
  <c r="F25" i="1" s="1"/>
</calcChain>
</file>

<file path=xl/sharedStrings.xml><?xml version="1.0" encoding="utf-8"?>
<sst xmlns="http://schemas.openxmlformats.org/spreadsheetml/2006/main" count="174" uniqueCount="87">
  <si>
    <t>*Please Note - Sample costs have been entered throughout this workbook (light yellow cells). Please replace all sample data with your budget figures.</t>
  </si>
  <si>
    <r>
      <rPr>
        <sz val="12"/>
        <color rgb="FF000000"/>
        <rFont val="Calibri"/>
      </rPr>
      <t xml:space="preserve">*Eligible expenses for a grant budget must be necessary, reasonable, and directly related to the work plan, following 2 CFR 200 standards. Eligible expenses typically include personnel salaries, fringe benefits, travel, supplies, equipment, and contracted services.
*Notes to Applicants
- Please provide the best-guess estimates for all costs at the LOI stage. Budget refinement and additional specificity will be required only if applicants are invited to submit a full proposal. A full budget narrative will be required at the full proposal stage as well. 
- Personnel roles must align with required RFA deliverables.
- Projects that collect or use environmental data must include staff or consultant time for QAPP development and oversight.
- </t>
    </r>
    <r>
      <rPr>
        <b/>
        <sz val="12"/>
        <color rgb="FF000000"/>
        <rFont val="Calibri"/>
      </rPr>
      <t xml:space="preserve">Optional Measures of Progress must be clearly identified and capped at 25% of total project costs.
</t>
    </r>
    <r>
      <rPr>
        <sz val="12"/>
        <color rgb="FF000000"/>
        <rFont val="Calibri"/>
      </rPr>
      <t>- Requested project budgets may not exceed $300,000.
- Matching funding or project support is NOT Mandatory. *However, if your organization has independent funding (grants, donations, in-kind support, or any other contributing funding to the project as a whole), please add those details on the Budget Details tab).</t>
    </r>
  </si>
  <si>
    <t>Please also refer to  2 CFR Part 200 Sub Part E</t>
  </si>
  <si>
    <t xml:space="preserve">Requirement for Funded Projects - Please see the RFA Appendix 5 </t>
  </si>
  <si>
    <t>Organization</t>
  </si>
  <si>
    <t>Award term will be 18 months.</t>
  </si>
  <si>
    <t>Budget Category</t>
  </si>
  <si>
    <t>EXAMPLE</t>
  </si>
  <si>
    <t>Amount Requested</t>
  </si>
  <si>
    <t>Personnel</t>
  </si>
  <si>
    <t>TOTAL COST:</t>
  </si>
  <si>
    <t>Fringe</t>
  </si>
  <si>
    <t>Equipment</t>
  </si>
  <si>
    <t>Supplies</t>
  </si>
  <si>
    <t>Local Travel</t>
  </si>
  <si>
    <t>Other</t>
  </si>
  <si>
    <t>Contractual</t>
  </si>
  <si>
    <t>Total Direct Cost</t>
  </si>
  <si>
    <t>Match Funding
*Not Mandatory</t>
  </si>
  <si>
    <t>Indirect Costs up to 15% de minimis rate</t>
  </si>
  <si>
    <t>15% example</t>
  </si>
  <si>
    <t>Total Cost</t>
  </si>
  <si>
    <t>*Maximum proposal total cannot exceed $300,000</t>
  </si>
  <si>
    <t>Proposal Budget or Subcontract Budget</t>
  </si>
  <si>
    <t>Position Title</t>
  </si>
  <si>
    <t>Employee Name</t>
  </si>
  <si>
    <t>Months</t>
  </si>
  <si>
    <t>% of time spent on grant (FTE)</t>
  </si>
  <si>
    <t>Salary</t>
  </si>
  <si>
    <t>Budget Narrative Notes</t>
  </si>
  <si>
    <t>Sample Data - Please Replace</t>
  </si>
  <si>
    <t>Project Manager</t>
  </si>
  <si>
    <t>Merdith C.</t>
  </si>
  <si>
    <t>The Project Manager is responsible for overall project coordination and delivery of required RFA deliverables.</t>
  </si>
  <si>
    <t>Data Manager / Quality Assurance Manager</t>
  </si>
  <si>
    <t>Anna Z.</t>
  </si>
  <si>
    <t>This role is responsible for developing, submitting, and maintaining the Quality Assurance Project Plan (QAPP).</t>
  </si>
  <si>
    <t>Community Engagement Coordinator (Optional MOP)</t>
  </si>
  <si>
    <t>Souths Side - TBD</t>
  </si>
  <si>
    <t>This role  supports stakeholder engagement activities aligned with optional capacity-building Measures of Progress.</t>
  </si>
  <si>
    <t>Fringe Rate</t>
  </si>
  <si>
    <t xml:space="preserve">Total Cost – Personnel </t>
  </si>
  <si>
    <t>Total fringe</t>
  </si>
  <si>
    <t xml:space="preserve">Fringe benefit costs include employer-paid payroll taxes and benefits associated with personnel charged to the project. </t>
  </si>
  <si>
    <t>Equipment (over $5,000)</t>
  </si>
  <si>
    <t>Item Requested</t>
  </si>
  <si>
    <t>Type</t>
  </si>
  <si>
    <t>Number Needed</t>
  </si>
  <si>
    <t>Unit Cost</t>
  </si>
  <si>
    <t>Project &amp; meeting supplies, documentation materials</t>
  </si>
  <si>
    <t xml:space="preserve">Supply costs include project-specific materials necessary to support final design and permitting activities, stakeholder meetings, and documentation. </t>
  </si>
  <si>
    <t>Local</t>
  </si>
  <si>
    <t>Car Travel</t>
  </si>
  <si>
    <t>Number of Trips</t>
  </si>
  <si>
    <t>Local travel (site visits, partner &amp; permitting meetings)</t>
  </si>
  <si>
    <t>Travel costs support staff participation in required project activities, including site visits, meetings with technical and permitting partners, community engagement activities, and attendance at two CPGP Annual Learning Exchange meetings.</t>
  </si>
  <si>
    <t>Annual Learning Exchange #1 (local, some travel or virtual)</t>
  </si>
  <si>
    <t>Annual Learning Exchange #2 (regional, overnight)</t>
  </si>
  <si>
    <t>Total Local Travel</t>
  </si>
  <si>
    <t>Number of Units</t>
  </si>
  <si>
    <t>Meeting facilitation, printing, outreach materials</t>
  </si>
  <si>
    <t xml:space="preserve">Other direct costs support project-specific operational needs such as meeting facilitation, printing of design and outreach materials, and documentation required for permitting readiness. </t>
  </si>
  <si>
    <t>Name of Contractual Service</t>
  </si>
  <si>
    <t>Number hours</t>
  </si>
  <si>
    <t>Rate</t>
  </si>
  <si>
    <t>Engineering / technical consultant – final design &amp; permitting support</t>
  </si>
  <si>
    <t>Contractual costs support specialized technical services required to advance final design and permitting readiness, such as engineering analysis, preparation of design drawings, and technical review.</t>
  </si>
  <si>
    <t>Matching Funding (Please list other grants, donations, in-kind values, and any other contributing funding to the project as a whole).
*Matching funds are not mandatory for this grant.</t>
  </si>
  <si>
    <t>Pro Bono Consultant on water conservation.</t>
  </si>
  <si>
    <t>Northwestern University Graduate Student - Effort is voluntary</t>
  </si>
  <si>
    <t>Total Match funding</t>
  </si>
  <si>
    <t>Match funding</t>
  </si>
  <si>
    <t xml:space="preserve">Indirect costs are calculated using the applicant’s approved indirect cost rate or the allowable de minimis rate of 15% </t>
  </si>
  <si>
    <t>Proposal Budget or Subcontract budget</t>
  </si>
  <si>
    <t>Increase Salary</t>
  </si>
  <si>
    <t>Number of Total Miles</t>
  </si>
  <si>
    <t>Cost Per Mile</t>
  </si>
  <si>
    <t>20 round trips (average 35 miles each way)</t>
  </si>
  <si>
    <t>Federal Rate</t>
  </si>
  <si>
    <t>Public Transportation</t>
  </si>
  <si>
    <t>Number of round trips</t>
  </si>
  <si>
    <t>Cost Per Trip</t>
  </si>
  <si>
    <t>Parking</t>
  </si>
  <si>
    <t>Number</t>
  </si>
  <si>
    <t>Average Cost</t>
  </si>
  <si>
    <t>20 days</t>
  </si>
  <si>
    <t>Community Based Organizations to Support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</si>
</sst>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5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6"/>
      <color rgb="FF000000"/>
      <name val="Calibri"/>
    </font>
    <font>
      <sz val="11"/>
      <name val="Calibri"/>
    </font>
    <font>
      <sz val="12"/>
      <color rgb="FF000000"/>
      <name val="Calibri"/>
    </font>
    <font>
      <sz val="18"/>
      <color rgb="FF000000"/>
      <name val="Calibri"/>
    </font>
    <font>
      <sz val="20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b/>
      <sz val="11"/>
      <color rgb="FF05CA05"/>
      <name val="Calibri"/>
    </font>
    <font>
      <sz val="11"/>
      <color rgb="FF05CA05"/>
      <name val="Calibri"/>
    </font>
    <font>
      <b/>
      <sz val="12"/>
      <color rgb="FF000000"/>
      <name val="Calibri"/>
    </font>
    <font>
      <sz val="11"/>
      <color rgb="FFFF0000"/>
      <name val="Calibri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6" fillId="5" borderId="4" xfId="0" applyFont="1" applyFill="1" applyBorder="1"/>
    <xf numFmtId="0" fontId="8" fillId="2" borderId="4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6" fontId="8" fillId="3" borderId="0" xfId="0" applyNumberFormat="1" applyFont="1" applyFill="1" applyAlignment="1">
      <alignment vertical="center"/>
    </xf>
    <xf numFmtId="6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horizontal="right" vertical="center"/>
    </xf>
    <xf numFmtId="6" fontId="8" fillId="2" borderId="9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6" fontId="8" fillId="2" borderId="11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6" fontId="2" fillId="2" borderId="12" xfId="0" applyNumberFormat="1" applyFont="1" applyFill="1" applyBorder="1" applyAlignment="1">
      <alignment vertical="center"/>
    </xf>
    <xf numFmtId="9" fontId="2" fillId="2" borderId="13" xfId="0" applyNumberFormat="1" applyFont="1" applyFill="1" applyBorder="1" applyAlignment="1">
      <alignment vertical="center"/>
    </xf>
    <xf numFmtId="6" fontId="2" fillId="2" borderId="13" xfId="0" applyNumberFormat="1" applyFont="1" applyFill="1" applyBorder="1" applyAlignment="1">
      <alignment vertical="center"/>
    </xf>
    <xf numFmtId="9" fontId="2" fillId="5" borderId="4" xfId="0" applyNumberFormat="1" applyFont="1" applyFill="1" applyBorder="1" applyAlignment="1">
      <alignment horizontal="right" vertical="center"/>
    </xf>
    <xf numFmtId="9" fontId="2" fillId="5" borderId="4" xfId="0" applyNumberFormat="1" applyFont="1" applyFill="1" applyBorder="1" applyAlignment="1">
      <alignment vertical="center"/>
    </xf>
    <xf numFmtId="6" fontId="2" fillId="3" borderId="4" xfId="0" applyNumberFormat="1" applyFont="1" applyFill="1" applyBorder="1" applyAlignment="1">
      <alignment vertical="center"/>
    </xf>
    <xf numFmtId="6" fontId="2" fillId="5" borderId="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right" wrapText="1"/>
    </xf>
    <xf numFmtId="0" fontId="2" fillId="5" borderId="4" xfId="0" applyFont="1" applyFill="1" applyBorder="1" applyAlignment="1">
      <alignment horizontal="right"/>
    </xf>
    <xf numFmtId="6" fontId="2" fillId="3" borderId="4" xfId="0" applyNumberFormat="1" applyFont="1" applyFill="1" applyBorder="1"/>
    <xf numFmtId="6" fontId="2" fillId="5" borderId="4" xfId="0" applyNumberFormat="1" applyFont="1" applyFill="1" applyBorder="1"/>
    <xf numFmtId="0" fontId="9" fillId="2" borderId="0" xfId="0" applyFont="1" applyFill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3" borderId="4" xfId="0" applyFont="1" applyFill="1" applyBorder="1"/>
    <xf numFmtId="3" fontId="2" fillId="3" borderId="4" xfId="0" applyNumberFormat="1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vertical="center"/>
    </xf>
    <xf numFmtId="9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 wrapText="1"/>
    </xf>
    <xf numFmtId="9" fontId="2" fillId="3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vertical="center"/>
    </xf>
    <xf numFmtId="9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2" fillId="2" borderId="13" xfId="0" applyFont="1" applyFill="1" applyBorder="1"/>
    <xf numFmtId="0" fontId="8" fillId="2" borderId="17" xfId="0" applyFont="1" applyFill="1" applyBorder="1" applyAlignment="1">
      <alignment horizontal="right" vertical="center"/>
    </xf>
    <xf numFmtId="6" fontId="8" fillId="2" borderId="18" xfId="0" applyNumberFormat="1" applyFont="1" applyFill="1" applyBorder="1" applyAlignment="1">
      <alignment vertical="center"/>
    </xf>
    <xf numFmtId="6" fontId="8" fillId="2" borderId="18" xfId="0" applyNumberFormat="1" applyFont="1" applyFill="1" applyBorder="1" applyAlignment="1">
      <alignment vertical="center" wrapText="1"/>
    </xf>
    <xf numFmtId="6" fontId="8" fillId="2" borderId="0" xfId="0" applyNumberFormat="1" applyFont="1" applyFill="1" applyAlignment="1">
      <alignment vertical="center"/>
    </xf>
    <xf numFmtId="6" fontId="2" fillId="3" borderId="19" xfId="0" applyNumberFormat="1" applyFont="1" applyFill="1" applyBorder="1" applyAlignment="1">
      <alignment vertical="center"/>
    </xf>
    <xf numFmtId="6" fontId="2" fillId="3" borderId="20" xfId="0" applyNumberFormat="1" applyFont="1" applyFill="1" applyBorder="1" applyAlignment="1">
      <alignment vertical="center"/>
    </xf>
    <xf numFmtId="6" fontId="2" fillId="3" borderId="20" xfId="0" applyNumberFormat="1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6" fontId="8" fillId="2" borderId="9" xfId="0" applyNumberFormat="1" applyFont="1" applyFill="1" applyBorder="1" applyAlignment="1">
      <alignment vertical="center" wrapText="1"/>
    </xf>
    <xf numFmtId="0" fontId="2" fillId="2" borderId="24" xfId="0" applyFont="1" applyFill="1" applyBorder="1"/>
    <xf numFmtId="0" fontId="2" fillId="2" borderId="19" xfId="0" applyFont="1" applyFill="1" applyBorder="1" applyAlignment="1">
      <alignment vertical="center"/>
    </xf>
    <xf numFmtId="6" fontId="2" fillId="2" borderId="25" xfId="0" applyNumberFormat="1" applyFont="1" applyFill="1" applyBorder="1" applyAlignment="1">
      <alignment vertical="center"/>
    </xf>
    <xf numFmtId="6" fontId="2" fillId="2" borderId="20" xfId="0" applyNumberFormat="1" applyFont="1" applyFill="1" applyBorder="1" applyAlignment="1">
      <alignment vertical="center"/>
    </xf>
    <xf numFmtId="0" fontId="8" fillId="2" borderId="26" xfId="0" applyFont="1" applyFill="1" applyBorder="1"/>
    <xf numFmtId="0" fontId="8" fillId="2" borderId="16" xfId="0" applyFont="1" applyFill="1" applyBorder="1"/>
    <xf numFmtId="0" fontId="2" fillId="3" borderId="4" xfId="0" applyFont="1" applyFill="1" applyBorder="1" applyAlignment="1">
      <alignment vertical="center"/>
    </xf>
    <xf numFmtId="6" fontId="2" fillId="3" borderId="4" xfId="0" applyNumberFormat="1" applyFont="1" applyFill="1" applyBorder="1" applyAlignment="1">
      <alignment vertical="center" wrapText="1"/>
    </xf>
    <xf numFmtId="0" fontId="2" fillId="2" borderId="28" xfId="0" applyFont="1" applyFill="1" applyBorder="1"/>
    <xf numFmtId="0" fontId="2" fillId="2" borderId="29" xfId="0" applyFont="1" applyFill="1" applyBorder="1" applyAlignment="1">
      <alignment vertical="center"/>
    </xf>
    <xf numFmtId="6" fontId="2" fillId="2" borderId="30" xfId="0" applyNumberFormat="1" applyFont="1" applyFill="1" applyBorder="1" applyAlignment="1">
      <alignment vertical="center"/>
    </xf>
    <xf numFmtId="6" fontId="2" fillId="2" borderId="30" xfId="0" applyNumberFormat="1" applyFont="1" applyFill="1" applyBorder="1" applyAlignment="1">
      <alignment vertical="center" wrapText="1"/>
    </xf>
    <xf numFmtId="0" fontId="8" fillId="2" borderId="34" xfId="0" applyFont="1" applyFill="1" applyBorder="1"/>
    <xf numFmtId="0" fontId="8" fillId="2" borderId="19" xfId="0" applyFont="1" applyFill="1" applyBorder="1" applyAlignment="1">
      <alignment horizontal="center"/>
    </xf>
    <xf numFmtId="6" fontId="8" fillId="2" borderId="20" xfId="0" applyNumberFormat="1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vertical="center"/>
    </xf>
    <xf numFmtId="0" fontId="8" fillId="3" borderId="19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center"/>
    </xf>
    <xf numFmtId="0" fontId="2" fillId="3" borderId="19" xfId="0" applyFont="1" applyFill="1" applyBorder="1"/>
    <xf numFmtId="0" fontId="8" fillId="3" borderId="19" xfId="0" applyFont="1" applyFill="1" applyBorder="1" applyAlignment="1">
      <alignment horizontal="center"/>
    </xf>
    <xf numFmtId="0" fontId="2" fillId="2" borderId="34" xfId="0" applyFont="1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center"/>
    </xf>
    <xf numFmtId="6" fontId="2" fillId="2" borderId="19" xfId="0" applyNumberFormat="1" applyFont="1" applyFill="1" applyBorder="1" applyAlignment="1">
      <alignment horizontal="right"/>
    </xf>
    <xf numFmtId="6" fontId="2" fillId="2" borderId="20" xfId="0" applyNumberFormat="1" applyFont="1" applyFill="1" applyBorder="1" applyAlignment="1">
      <alignment horizontal="right" vertical="center"/>
    </xf>
    <xf numFmtId="6" fontId="2" fillId="2" borderId="20" xfId="0" applyNumberFormat="1" applyFont="1" applyFill="1" applyBorder="1" applyAlignment="1">
      <alignment horizontal="right" vertical="center" wrapText="1"/>
    </xf>
    <xf numFmtId="0" fontId="2" fillId="2" borderId="34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left"/>
    </xf>
    <xf numFmtId="6" fontId="8" fillId="2" borderId="19" xfId="0" applyNumberFormat="1" applyFont="1" applyFill="1" applyBorder="1" applyAlignment="1">
      <alignment horizontal="right"/>
    </xf>
    <xf numFmtId="6" fontId="8" fillId="2" borderId="20" xfId="0" applyNumberFormat="1" applyFont="1" applyFill="1" applyBorder="1" applyAlignment="1">
      <alignment horizontal="right" vertical="center" wrapText="1"/>
    </xf>
    <xf numFmtId="0" fontId="2" fillId="2" borderId="34" xfId="0" applyFont="1" applyFill="1" applyBorder="1" applyAlignment="1">
      <alignment horizontal="left"/>
    </xf>
    <xf numFmtId="0" fontId="2" fillId="2" borderId="3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8" fillId="2" borderId="38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/>
    </xf>
    <xf numFmtId="6" fontId="2" fillId="3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center"/>
    </xf>
    <xf numFmtId="6" fontId="2" fillId="2" borderId="4" xfId="0" applyNumberFormat="1" applyFont="1" applyFill="1" applyBorder="1" applyAlignment="1">
      <alignment horizontal="right" vertical="center"/>
    </xf>
    <xf numFmtId="6" fontId="2" fillId="2" borderId="4" xfId="0" applyNumberFormat="1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right" vertical="center"/>
    </xf>
    <xf numFmtId="0" fontId="8" fillId="2" borderId="40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left" vertical="center"/>
    </xf>
    <xf numFmtId="1" fontId="2" fillId="3" borderId="12" xfId="0" applyNumberFormat="1" applyFont="1" applyFill="1" applyBorder="1" applyAlignment="1">
      <alignment vertical="center"/>
    </xf>
    <xf numFmtId="6" fontId="2" fillId="3" borderId="12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right" vertical="center"/>
    </xf>
    <xf numFmtId="6" fontId="8" fillId="3" borderId="9" xfId="0" applyNumberFormat="1" applyFont="1" applyFill="1" applyBorder="1" applyAlignment="1">
      <alignment vertical="center"/>
    </xf>
    <xf numFmtId="6" fontId="2" fillId="3" borderId="9" xfId="0" applyNumberFormat="1" applyFont="1" applyFill="1" applyBorder="1" applyAlignment="1">
      <alignment vertical="center" wrapText="1"/>
    </xf>
    <xf numFmtId="6" fontId="2" fillId="3" borderId="11" xfId="0" applyNumberFormat="1" applyFont="1" applyFill="1" applyBorder="1" applyAlignment="1">
      <alignment vertical="center" wrapText="1"/>
    </xf>
    <xf numFmtId="6" fontId="8" fillId="2" borderId="4" xfId="0" applyNumberFormat="1" applyFont="1" applyFill="1" applyBorder="1" applyAlignment="1">
      <alignment vertical="center"/>
    </xf>
    <xf numFmtId="6" fontId="8" fillId="2" borderId="11" xfId="0" applyNumberFormat="1" applyFont="1" applyFill="1" applyBorder="1" applyAlignment="1">
      <alignment vertical="center" wrapText="1"/>
    </xf>
    <xf numFmtId="0" fontId="8" fillId="2" borderId="44" xfId="0" applyFont="1" applyFill="1" applyBorder="1"/>
    <xf numFmtId="0" fontId="8" fillId="2" borderId="40" xfId="0" applyFont="1" applyFill="1" applyBorder="1" applyAlignment="1">
      <alignment horizontal="center" wrapText="1"/>
    </xf>
    <xf numFmtId="9" fontId="2" fillId="3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6" fontId="8" fillId="2" borderId="4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6" fontId="8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6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6" fontId="8" fillId="3" borderId="4" xfId="0" applyNumberFormat="1" applyFont="1" applyFill="1" applyBorder="1" applyAlignment="1">
      <alignment horizontal="right"/>
    </xf>
    <xf numFmtId="6" fontId="8" fillId="3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right" vertical="center"/>
    </xf>
    <xf numFmtId="6" fontId="8" fillId="3" borderId="4" xfId="0" applyNumberFormat="1" applyFont="1" applyFill="1" applyBorder="1" applyAlignment="1">
      <alignment vertical="center"/>
    </xf>
    <xf numFmtId="0" fontId="8" fillId="2" borderId="5" xfId="0" applyFont="1" applyFill="1" applyBorder="1"/>
    <xf numFmtId="0" fontId="8" fillId="2" borderId="43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wrapText="1"/>
    </xf>
    <xf numFmtId="9" fontId="2" fillId="2" borderId="13" xfId="0" applyNumberFormat="1" applyFont="1" applyFill="1" applyBorder="1" applyAlignment="1">
      <alignment horizontal="center" vertical="center"/>
    </xf>
    <xf numFmtId="6" fontId="8" fillId="3" borderId="17" xfId="0" applyNumberFormat="1" applyFont="1" applyFill="1" applyBorder="1" applyAlignment="1">
      <alignment vertical="center"/>
    </xf>
    <xf numFmtId="0" fontId="8" fillId="2" borderId="43" xfId="0" applyFont="1" applyFill="1" applyBorder="1" applyAlignment="1">
      <alignment horizontal="right" vertical="center"/>
    </xf>
    <xf numFmtId="6" fontId="8" fillId="3" borderId="8" xfId="0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horizontal="right" vertical="center"/>
    </xf>
    <xf numFmtId="6" fontId="8" fillId="3" borderId="4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wrapText="1"/>
    </xf>
    <xf numFmtId="0" fontId="8" fillId="2" borderId="36" xfId="0" applyFont="1" applyFill="1" applyBorder="1" applyAlignment="1">
      <alignment wrapText="1"/>
    </xf>
    <xf numFmtId="164" fontId="2" fillId="2" borderId="13" xfId="0" applyNumberFormat="1" applyFont="1" applyFill="1" applyBorder="1" applyAlignment="1">
      <alignment vertical="center"/>
    </xf>
    <xf numFmtId="0" fontId="8" fillId="2" borderId="29" xfId="0" applyFont="1" applyFill="1" applyBorder="1"/>
    <xf numFmtId="0" fontId="8" fillId="2" borderId="30" xfId="0" applyFont="1" applyFill="1" applyBorder="1" applyAlignment="1">
      <alignment wrapText="1"/>
    </xf>
    <xf numFmtId="9" fontId="2" fillId="3" borderId="24" xfId="0" applyNumberFormat="1" applyFont="1" applyFill="1" applyBorder="1" applyAlignment="1">
      <alignment vertical="center"/>
    </xf>
    <xf numFmtId="0" fontId="8" fillId="2" borderId="43" xfId="0" applyFont="1" applyFill="1" applyBorder="1" applyAlignment="1">
      <alignment horizontal="left" vertical="center"/>
    </xf>
    <xf numFmtId="6" fontId="8" fillId="2" borderId="13" xfId="0" applyNumberFormat="1" applyFont="1" applyFill="1" applyBorder="1" applyAlignment="1">
      <alignment vertical="center"/>
    </xf>
    <xf numFmtId="6" fontId="8" fillId="2" borderId="13" xfId="0" applyNumberFormat="1" applyFont="1" applyFill="1" applyBorder="1" applyAlignment="1">
      <alignment vertical="center" wrapText="1"/>
    </xf>
    <xf numFmtId="0" fontId="8" fillId="2" borderId="31" xfId="0" applyFont="1" applyFill="1" applyBorder="1"/>
    <xf numFmtId="0" fontId="8" fillId="2" borderId="32" xfId="0" applyFont="1" applyFill="1" applyBorder="1"/>
    <xf numFmtId="6" fontId="2" fillId="2" borderId="40" xfId="0" applyNumberFormat="1" applyFont="1" applyFill="1" applyBorder="1" applyAlignment="1">
      <alignment vertical="center"/>
    </xf>
    <xf numFmtId="0" fontId="2" fillId="3" borderId="13" xfId="0" applyFont="1" applyFill="1" applyBorder="1"/>
    <xf numFmtId="0" fontId="8" fillId="2" borderId="41" xfId="0" applyFont="1" applyFill="1" applyBorder="1"/>
    <xf numFmtId="0" fontId="8" fillId="2" borderId="13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 wrapText="1"/>
    </xf>
    <xf numFmtId="0" fontId="8" fillId="2" borderId="30" xfId="0" applyFont="1" applyFill="1" applyBorder="1" applyAlignment="1">
      <alignment vertical="center" wrapText="1"/>
    </xf>
    <xf numFmtId="9" fontId="2" fillId="2" borderId="13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/>
    </xf>
    <xf numFmtId="6" fontId="11" fillId="2" borderId="13" xfId="0" applyNumberFormat="1" applyFont="1" applyFill="1" applyBorder="1"/>
    <xf numFmtId="6" fontId="2" fillId="2" borderId="13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6" fontId="2" fillId="2" borderId="13" xfId="0" applyNumberFormat="1" applyFont="1" applyFill="1" applyBorder="1"/>
    <xf numFmtId="9" fontId="2" fillId="2" borderId="13" xfId="0" applyNumberFormat="1" applyFont="1" applyFill="1" applyBorder="1"/>
    <xf numFmtId="8" fontId="2" fillId="2" borderId="13" xfId="0" applyNumberFormat="1" applyFont="1" applyFill="1" applyBorder="1"/>
    <xf numFmtId="8" fontId="2" fillId="2" borderId="13" xfId="0" applyNumberFormat="1" applyFont="1" applyFill="1" applyBorder="1" applyAlignment="1">
      <alignment wrapText="1"/>
    </xf>
    <xf numFmtId="0" fontId="8" fillId="2" borderId="29" xfId="0" applyFont="1" applyFill="1" applyBorder="1" applyAlignment="1">
      <alignment horizontal="center" wrapText="1"/>
    </xf>
    <xf numFmtId="0" fontId="13" fillId="2" borderId="13" xfId="0" applyFont="1" applyFill="1" applyBorder="1"/>
    <xf numFmtId="0" fontId="14" fillId="2" borderId="13" xfId="1" applyFill="1" applyBorder="1" applyAlignment="1">
      <alignment wrapText="1"/>
    </xf>
    <xf numFmtId="0" fontId="8" fillId="2" borderId="1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/>
    </xf>
    <xf numFmtId="0" fontId="14" fillId="6" borderId="1" xfId="1" applyFill="1" applyBorder="1" applyAlignment="1">
      <alignment horizontal="left" vertical="center" wrapText="1"/>
    </xf>
    <xf numFmtId="0" fontId="14" fillId="6" borderId="2" xfId="1" applyFill="1" applyBorder="1" applyAlignment="1">
      <alignment horizontal="left" vertical="center" wrapText="1"/>
    </xf>
    <xf numFmtId="0" fontId="14" fillId="6" borderId="3" xfId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3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6" fontId="2" fillId="3" borderId="35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7" fillId="5" borderId="1" xfId="0" applyFont="1" applyFill="1" applyBorder="1" applyAlignment="1"/>
    <xf numFmtId="0" fontId="4" fillId="0" borderId="43" xfId="0" applyFont="1" applyBorder="1" applyAlignment="1"/>
    <xf numFmtId="0" fontId="4" fillId="0" borderId="11" xfId="0" applyFont="1" applyBorder="1" applyAlignment="1"/>
    <xf numFmtId="0" fontId="1" fillId="2" borderId="0" xfId="0" applyFont="1" applyFill="1"/>
    <xf numFmtId="0" fontId="4" fillId="0" borderId="32" xfId="0" applyFont="1" applyBorder="1" applyAlignment="1"/>
    <xf numFmtId="0" fontId="4" fillId="0" borderId="26" xfId="0" applyFont="1" applyBorder="1" applyAlignment="1"/>
    <xf numFmtId="0" fontId="4" fillId="0" borderId="21" xfId="0" applyFont="1" applyBorder="1" applyAlignment="1"/>
    <xf numFmtId="0" fontId="4" fillId="0" borderId="23" xfId="0" applyFont="1" applyBorder="1" applyAlignment="1"/>
    <xf numFmtId="0" fontId="4" fillId="0" borderId="27" xfId="0" applyFont="1" applyBorder="1" applyAlignment="1"/>
    <xf numFmtId="0" fontId="4" fillId="0" borderId="45" xfId="0" applyFont="1" applyBorder="1" applyAlignment="1"/>
    <xf numFmtId="0" fontId="4" fillId="0" borderId="39" xfId="0" applyFont="1" applyBorder="1" applyAlignment="1"/>
    <xf numFmtId="0" fontId="4" fillId="0" borderId="33" xfId="0" applyFont="1" applyBorder="1" applyAlignment="1"/>
    <xf numFmtId="0" fontId="4" fillId="0" borderId="36" xfId="0" applyFont="1" applyBorder="1" applyAlignment="1"/>
    <xf numFmtId="0" fontId="4" fillId="0" borderId="30" xfId="0" applyFont="1" applyBorder="1" applyAlignment="1"/>
    <xf numFmtId="0" fontId="4" fillId="0" borderId="41" xfId="0" applyFont="1" applyBorder="1" applyAlignment="1"/>
    <xf numFmtId="0" fontId="1" fillId="3" borderId="43" xfId="0" applyFont="1" applyFill="1" applyBorder="1"/>
    <xf numFmtId="0" fontId="1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cfr.gov/current/title-2/subtitle-A/chapter-II/part-200/subpart-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reatlakes.org/wp-content/uploads/2026/07/AGL_CommPartner2026_Appendix5.pdf" TargetMode="External"/><Relationship Id="rId1" Type="http://schemas.openxmlformats.org/officeDocument/2006/relationships/hyperlink" Target="https://greatlakes.org/wp-content/uploads/2026/07/AGL_CommPartner2026_Appendix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showGridLines="0" tabSelected="1" topLeftCell="A16" workbookViewId="0">
      <selection activeCell="C32" sqref="C32"/>
    </sheetView>
  </sheetViews>
  <sheetFormatPr defaultColWidth="14.42578125" defaultRowHeight="15" customHeight="1"/>
  <cols>
    <col min="1" max="1" width="8.7109375" customWidth="1"/>
    <col min="2" max="2" width="32.5703125" customWidth="1"/>
    <col min="3" max="3" width="21.42578125" customWidth="1"/>
    <col min="4" max="4" width="20" customWidth="1"/>
    <col min="5" max="5" width="17" customWidth="1"/>
    <col min="6" max="6" width="21.140625" customWidth="1"/>
    <col min="7" max="7" width="9.140625" customWidth="1"/>
    <col min="8" max="8" width="10.7109375" customWidth="1"/>
    <col min="9" max="23" width="8.7109375" customWidth="1"/>
    <col min="24" max="28" width="17.28515625" customWidth="1"/>
  </cols>
  <sheetData>
    <row r="1" spans="1:23" ht="42.75" customHeight="1">
      <c r="A1" s="1"/>
      <c r="B1" s="188" t="s">
        <v>0</v>
      </c>
      <c r="C1" s="212"/>
      <c r="D1" s="212"/>
      <c r="E1" s="212"/>
      <c r="F1" s="213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70.75" customHeight="1">
      <c r="A2" s="1"/>
      <c r="B2" s="189" t="s">
        <v>1</v>
      </c>
      <c r="C2" s="212"/>
      <c r="D2" s="212"/>
      <c r="E2" s="212"/>
      <c r="F2" s="21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18.75" customHeight="1">
      <c r="A3" s="1"/>
      <c r="B3" s="191" t="s">
        <v>2</v>
      </c>
      <c r="C3" s="192"/>
      <c r="D3" s="192"/>
      <c r="E3" s="192"/>
      <c r="F3" s="193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8.75" customHeight="1">
      <c r="A4" s="1"/>
      <c r="B4" s="191" t="s">
        <v>3</v>
      </c>
      <c r="C4" s="192"/>
      <c r="D4" s="192"/>
      <c r="E4" s="192"/>
      <c r="F4" s="193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ht="30" customHeight="1">
      <c r="A5" s="48"/>
      <c r="B5" s="2" t="s">
        <v>4</v>
      </c>
      <c r="C5" s="214" t="s">
        <v>5</v>
      </c>
      <c r="D5" s="212"/>
      <c r="E5" s="212"/>
      <c r="F5" s="213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ht="30" customHeight="1">
      <c r="A6" s="48"/>
      <c r="B6" s="145" t="s">
        <v>6</v>
      </c>
      <c r="C6" s="146"/>
      <c r="D6" s="146"/>
      <c r="E6" s="147" t="s">
        <v>7</v>
      </c>
      <c r="F6" s="3" t="s">
        <v>8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3" ht="15.75" customHeight="1">
      <c r="A7" s="48"/>
      <c r="B7" s="4" t="s">
        <v>9</v>
      </c>
      <c r="C7" s="5"/>
      <c r="D7" s="5"/>
      <c r="E7" s="3"/>
      <c r="F7" s="3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48"/>
      <c r="B8" s="6"/>
      <c r="C8" s="148"/>
      <c r="D8" s="49" t="s">
        <v>10</v>
      </c>
      <c r="E8" s="149">
        <f>'Budget details'!F15+'Year 2'!F15</f>
        <v>142500</v>
      </c>
      <c r="F8" s="50">
        <f>'Budget details'!F15+'Year 2'!F15</f>
        <v>142500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48"/>
      <c r="B9" s="187" t="s">
        <v>11</v>
      </c>
      <c r="C9" s="212"/>
      <c r="D9" s="212"/>
      <c r="E9" s="212"/>
      <c r="F9" s="213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48"/>
      <c r="B10" s="7"/>
      <c r="C10" s="11"/>
      <c r="D10" s="8" t="s">
        <v>10</v>
      </c>
      <c r="E10" s="9">
        <f>'Budget details'!F19+'Year 2'!F18</f>
        <v>28500</v>
      </c>
      <c r="F10" s="10">
        <f>'Budget details'!F20+'Year 2'!F19</f>
        <v>28500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48"/>
      <c r="B11" s="190" t="s">
        <v>12</v>
      </c>
      <c r="C11" s="212"/>
      <c r="D11" s="212"/>
      <c r="E11" s="212"/>
      <c r="F11" s="21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48"/>
      <c r="B12" s="112"/>
      <c r="C12" s="150"/>
      <c r="D12" s="11" t="s">
        <v>10</v>
      </c>
      <c r="E12" s="151">
        <f>'Budget details'!F23+'Year 2'!F22</f>
        <v>0</v>
      </c>
      <c r="F12" s="12">
        <f>'Budget details'!F23+'Year 2'!F22</f>
        <v>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48"/>
      <c r="B13" s="190" t="s">
        <v>13</v>
      </c>
      <c r="C13" s="212"/>
      <c r="D13" s="212"/>
      <c r="E13" s="212"/>
      <c r="F13" s="213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48"/>
      <c r="B14" s="112"/>
      <c r="C14" s="150"/>
      <c r="D14" s="11" t="s">
        <v>10</v>
      </c>
      <c r="E14" s="151">
        <f>'Budget details'!F30+'Year 2'!F28</f>
        <v>7500</v>
      </c>
      <c r="F14" s="12">
        <f>'Budget details'!F30+'Year 2'!F28</f>
        <v>7500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48"/>
      <c r="B15" s="187" t="s">
        <v>14</v>
      </c>
      <c r="C15" s="212"/>
      <c r="D15" s="212"/>
      <c r="E15" s="212"/>
      <c r="F15" s="213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13"/>
      <c r="C16" s="152"/>
      <c r="D16" s="150" t="s">
        <v>10</v>
      </c>
      <c r="E16" s="153">
        <f>'Budget details'!F44+'Year 2'!F41</f>
        <v>7500</v>
      </c>
      <c r="F16" s="14">
        <f>'Budget details'!F44+'Year 2'!F41</f>
        <v>7500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>
      <c r="A17" s="48"/>
      <c r="B17" s="186" t="s">
        <v>15</v>
      </c>
      <c r="C17" s="215"/>
      <c r="D17" s="215"/>
      <c r="E17" s="215"/>
      <c r="F17" s="216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>
      <c r="A18" s="48"/>
      <c r="B18" s="15"/>
      <c r="C18" s="154"/>
      <c r="D18" s="150" t="s">
        <v>10</v>
      </c>
      <c r="E18" s="153">
        <f>'Budget details'!F51+'Year 2'!F48</f>
        <v>5250</v>
      </c>
      <c r="F18" s="12">
        <f>'Budget details'!F51+'Year 2'!F48</f>
        <v>5250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>
      <c r="A19" s="48"/>
      <c r="B19" s="187" t="s">
        <v>16</v>
      </c>
      <c r="C19" s="212"/>
      <c r="D19" s="212"/>
      <c r="E19" s="212"/>
      <c r="F19" s="213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48"/>
      <c r="B20" s="7"/>
      <c r="C20" s="16"/>
      <c r="D20" s="11" t="s">
        <v>10</v>
      </c>
      <c r="E20" s="151">
        <f>'Budget details'!F56+'Year 2'!F52</f>
        <v>65000</v>
      </c>
      <c r="F20" s="12">
        <f>'Budget details'!F56+'Year 2'!F52</f>
        <v>65000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spans="1:23">
      <c r="A21" s="48"/>
      <c r="B21" s="155"/>
      <c r="C21" s="17"/>
      <c r="D21" s="17"/>
      <c r="E21" s="18"/>
      <c r="F21" s="1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3">
      <c r="A22" s="48"/>
      <c r="B22" s="155"/>
      <c r="C22" s="19" t="s">
        <v>17</v>
      </c>
      <c r="D22" s="20"/>
      <c r="E22" s="21">
        <f t="shared" ref="E22:F22" si="0">E8+E10+E14+E16+E18+E20</f>
        <v>256250</v>
      </c>
      <c r="F22" s="22">
        <f t="shared" si="0"/>
        <v>256250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 ht="36.75" customHeight="1">
      <c r="A23" s="48"/>
      <c r="B23" s="48"/>
      <c r="C23" s="23" t="s">
        <v>18</v>
      </c>
      <c r="D23" s="24"/>
      <c r="E23" s="25">
        <v>5000</v>
      </c>
      <c r="F23" s="26">
        <f>'Budget details'!F66</f>
        <v>5000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 ht="36.75" customHeight="1">
      <c r="A24" s="48"/>
      <c r="B24" s="48"/>
      <c r="C24" s="23" t="s">
        <v>19</v>
      </c>
      <c r="D24" s="24" t="s">
        <v>20</v>
      </c>
      <c r="E24" s="25">
        <f t="shared" ref="E24:F24" si="1">(E22)*0.15</f>
        <v>38437.5</v>
      </c>
      <c r="F24" s="26">
        <f t="shared" si="1"/>
        <v>38437.5</v>
      </c>
      <c r="G24" s="18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</row>
    <row r="25" spans="1:23">
      <c r="A25" s="48"/>
      <c r="B25" s="48"/>
      <c r="C25" s="24" t="s">
        <v>21</v>
      </c>
      <c r="D25" s="24"/>
      <c r="E25" s="25">
        <f>E22+E24</f>
        <v>294687.5</v>
      </c>
      <c r="F25" s="26">
        <f>F22-F23+F24</f>
        <v>289687.5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 ht="15.75" customHeight="1">
      <c r="A26" s="48"/>
      <c r="B26" s="48"/>
      <c r="C26" s="48"/>
      <c r="D26" s="48"/>
      <c r="E26" s="48" t="s">
        <v>22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5.7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pans="1:23" ht="15.7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3" ht="15.7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ht="15.7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15.7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15.7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ht="15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ht="15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ht="15.7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23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1:23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pans="1:23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3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3" ht="15.7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1:23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1:23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1:23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1:23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pans="1:23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pans="1:23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pans="1:23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23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1:23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23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3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23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3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23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1:23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1:23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1:23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1:23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1:23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1:23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1:23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1:23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1:23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1:23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1:23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1:23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1:23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pans="1:23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pans="1:23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pans="1:23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1:23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1:23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1:23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1:23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1:23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1:23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1:23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1:23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pans="1:23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pans="1:23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pans="1:23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pans="1:23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pans="1:23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pans="1:23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pans="1:23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pans="1:23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pans="1:23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pans="1:23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pans="1:23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pans="1:23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pans="1:23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pans="1:23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pans="1:23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pans="1:23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pans="1:23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pans="1:23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pans="1:23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pans="1:23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pans="1:23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pans="1:23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pans="1:23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pans="1:23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pans="1:23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pans="1:23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pans="1:23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</row>
    <row r="130" spans="1:23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</row>
    <row r="131" spans="1:23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</row>
    <row r="132" spans="1:23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</row>
    <row r="133" spans="1:23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</row>
    <row r="134" spans="1:23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</row>
    <row r="135" spans="1:23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</row>
    <row r="136" spans="1:23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</row>
    <row r="137" spans="1:23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</row>
    <row r="138" spans="1:23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</row>
    <row r="139" spans="1:23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</row>
    <row r="140" spans="1:23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</row>
    <row r="141" spans="1:23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</row>
    <row r="142" spans="1:23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</row>
    <row r="143" spans="1:23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</row>
    <row r="144" spans="1:23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</row>
    <row r="145" spans="1:23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</row>
    <row r="146" spans="1:23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</row>
    <row r="147" spans="1:23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</row>
    <row r="148" spans="1:23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</row>
    <row r="149" spans="1:23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</row>
    <row r="150" spans="1:23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</row>
    <row r="151" spans="1:23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  <row r="152" spans="1:23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</row>
    <row r="153" spans="1:23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</row>
    <row r="154" spans="1:23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</row>
    <row r="155" spans="1:23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</row>
    <row r="156" spans="1:23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</row>
    <row r="157" spans="1:23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</row>
    <row r="158" spans="1:23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</row>
    <row r="159" spans="1:23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spans="1:23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</row>
    <row r="161" spans="1:23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</row>
    <row r="162" spans="1:23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</row>
    <row r="163" spans="1:23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</row>
    <row r="164" spans="1:23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</row>
    <row r="165" spans="1:23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</row>
    <row r="166" spans="1:23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</row>
    <row r="167" spans="1:23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</row>
    <row r="168" spans="1:23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</row>
    <row r="169" spans="1:23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</row>
    <row r="170" spans="1:23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</row>
    <row r="171" spans="1:23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</row>
    <row r="172" spans="1:23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</row>
    <row r="173" spans="1:23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</row>
    <row r="174" spans="1:23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</row>
    <row r="175" spans="1:23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</row>
    <row r="176" spans="1:23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</row>
    <row r="177" spans="1:23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</row>
    <row r="178" spans="1:23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</row>
    <row r="179" spans="1:23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</row>
    <row r="180" spans="1:23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</row>
    <row r="181" spans="1:23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</row>
    <row r="182" spans="1:23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</row>
    <row r="183" spans="1:23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</row>
    <row r="184" spans="1:23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</row>
    <row r="185" spans="1:23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</row>
    <row r="186" spans="1:23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</row>
    <row r="187" spans="1:23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</row>
    <row r="188" spans="1:23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</row>
    <row r="189" spans="1:23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</row>
    <row r="190" spans="1:23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</row>
    <row r="191" spans="1:23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</row>
    <row r="192" spans="1:23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</row>
    <row r="193" spans="1:23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</row>
    <row r="194" spans="1:23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</row>
    <row r="195" spans="1:23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</row>
    <row r="196" spans="1:23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</row>
    <row r="197" spans="1:23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</row>
    <row r="198" spans="1:23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</row>
    <row r="199" spans="1:23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pans="1:23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pans="1:23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pans="1:23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pans="1:23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pans="1:23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pans="1:23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pans="1:23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pans="1:23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pans="1:23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  <row r="209" spans="1:23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</row>
    <row r="210" spans="1:23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</row>
    <row r="211" spans="1:23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</row>
    <row r="212" spans="1:23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</row>
    <row r="213" spans="1:23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</row>
    <row r="214" spans="1:23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</row>
    <row r="215" spans="1:23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</row>
    <row r="216" spans="1:23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</row>
    <row r="217" spans="1:23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</row>
    <row r="218" spans="1:23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</row>
    <row r="219" spans="1:23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</row>
    <row r="220" spans="1:23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</row>
    <row r="221" spans="1:23" ht="15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</row>
    <row r="222" spans="1:23" ht="15.75" customHeight="1"/>
    <row r="223" spans="1:23" ht="15.75" customHeight="1"/>
    <row r="224" spans="1:2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1">
    <mergeCell ref="B17:F17"/>
    <mergeCell ref="B19:F19"/>
    <mergeCell ref="B1:F1"/>
    <mergeCell ref="B2:F2"/>
    <mergeCell ref="C5:F5"/>
    <mergeCell ref="B9:F9"/>
    <mergeCell ref="B11:F11"/>
    <mergeCell ref="B13:F13"/>
    <mergeCell ref="B15:F15"/>
    <mergeCell ref="B3:F3"/>
    <mergeCell ref="B4:F4"/>
  </mergeCells>
  <hyperlinks>
    <hyperlink ref="B3:F3" r:id="rId1" display="Please also refer to  2 CFR Part 200 Sub Part E" xr:uid="{37434D69-DC70-428C-A8A7-CA1859A9225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18"/>
  <sheetViews>
    <sheetView workbookViewId="0">
      <selection activeCell="G1" sqref="G1"/>
    </sheetView>
  </sheetViews>
  <sheetFormatPr defaultColWidth="14.42578125" defaultRowHeight="15" customHeight="1"/>
  <cols>
    <col min="1" max="1" width="32.5703125" customWidth="1"/>
    <col min="2" max="2" width="20.42578125" customWidth="1"/>
    <col min="3" max="3" width="10.7109375" customWidth="1"/>
    <col min="4" max="4" width="16.85546875" customWidth="1"/>
    <col min="5" max="5" width="20" customWidth="1"/>
    <col min="6" max="6" width="12" customWidth="1"/>
    <col min="7" max="7" width="74.5703125" customWidth="1"/>
    <col min="8" max="22" width="8.7109375" customWidth="1"/>
    <col min="23" max="25" width="17.28515625" style="27" customWidth="1"/>
  </cols>
  <sheetData>
    <row r="1" spans="1:25">
      <c r="A1" s="48" t="s">
        <v>23</v>
      </c>
      <c r="B1" s="48"/>
      <c r="C1" s="48"/>
      <c r="D1" s="48"/>
      <c r="E1" s="48"/>
      <c r="F1" s="48"/>
      <c r="G1" s="185" t="s">
        <v>3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217"/>
      <c r="X1" s="217"/>
      <c r="Y1" s="217"/>
    </row>
    <row r="2" spans="1:25">
      <c r="A2" s="190" t="s">
        <v>9</v>
      </c>
      <c r="B2" s="212"/>
      <c r="C2" s="212"/>
      <c r="D2" s="212"/>
      <c r="E2" s="212"/>
      <c r="F2" s="212"/>
      <c r="G2" s="213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217"/>
      <c r="X2" s="217"/>
      <c r="Y2" s="217"/>
    </row>
    <row r="3" spans="1:25" ht="30" customHeight="1">
      <c r="A3" s="28" t="s">
        <v>24</v>
      </c>
      <c r="B3" s="29" t="s">
        <v>25</v>
      </c>
      <c r="C3" s="29" t="s">
        <v>26</v>
      </c>
      <c r="D3" s="30" t="s">
        <v>27</v>
      </c>
      <c r="E3" s="31" t="s">
        <v>28</v>
      </c>
      <c r="F3" s="157" t="s">
        <v>8</v>
      </c>
      <c r="G3" s="157" t="s">
        <v>29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217"/>
      <c r="X3" s="217"/>
      <c r="Y3" s="217"/>
    </row>
    <row r="4" spans="1:25">
      <c r="A4" s="202" t="s">
        <v>30</v>
      </c>
      <c r="B4" s="203"/>
      <c r="C4" s="203"/>
      <c r="D4" s="203"/>
      <c r="E4" s="203"/>
      <c r="F4" s="203"/>
      <c r="G4" s="20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217"/>
      <c r="X4" s="217"/>
      <c r="Y4" s="217"/>
    </row>
    <row r="5" spans="1:25" ht="36" customHeight="1">
      <c r="A5" s="33" t="s">
        <v>31</v>
      </c>
      <c r="B5" s="33" t="s">
        <v>32</v>
      </c>
      <c r="C5" s="34">
        <v>18</v>
      </c>
      <c r="D5" s="35">
        <v>0.45</v>
      </c>
      <c r="E5" s="36">
        <v>100000</v>
      </c>
      <c r="F5" s="37">
        <f t="shared" ref="F5:F7" si="0">E5/12*18*D5</f>
        <v>67500</v>
      </c>
      <c r="G5" s="38" t="s">
        <v>33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217"/>
      <c r="X5" s="217"/>
      <c r="Y5" s="217"/>
    </row>
    <row r="6" spans="1:25" ht="31.5" customHeight="1">
      <c r="A6" s="33" t="s">
        <v>34</v>
      </c>
      <c r="B6" s="33" t="s">
        <v>35</v>
      </c>
      <c r="C6" s="34">
        <v>18</v>
      </c>
      <c r="D6" s="39">
        <v>0.4</v>
      </c>
      <c r="E6" s="36">
        <v>83750</v>
      </c>
      <c r="F6" s="37">
        <f t="shared" si="0"/>
        <v>50250</v>
      </c>
      <c r="G6" s="38" t="s">
        <v>36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217"/>
      <c r="X6" s="217"/>
      <c r="Y6" s="217"/>
    </row>
    <row r="7" spans="1:25" ht="39" customHeight="1">
      <c r="A7" s="33" t="s">
        <v>37</v>
      </c>
      <c r="B7" s="33" t="s">
        <v>38</v>
      </c>
      <c r="C7" s="34">
        <v>18</v>
      </c>
      <c r="D7" s="39">
        <v>0.2</v>
      </c>
      <c r="E7" s="36">
        <v>82500</v>
      </c>
      <c r="F7" s="37">
        <f t="shared" si="0"/>
        <v>24750</v>
      </c>
      <c r="G7" s="38" t="s">
        <v>39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217"/>
      <c r="X7" s="217"/>
      <c r="Y7" s="217"/>
    </row>
    <row r="8" spans="1:25">
      <c r="A8" s="40"/>
      <c r="B8" s="40"/>
      <c r="C8" s="41"/>
      <c r="D8" s="42"/>
      <c r="E8" s="43"/>
      <c r="F8" s="44">
        <f t="shared" ref="F8:F14" si="1">E8*D8/12*C8</f>
        <v>0</v>
      </c>
      <c r="G8" s="45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217"/>
      <c r="X8" s="217"/>
      <c r="Y8" s="217"/>
    </row>
    <row r="9" spans="1:25">
      <c r="A9" s="40"/>
      <c r="B9" s="40"/>
      <c r="C9" s="41"/>
      <c r="D9" s="42"/>
      <c r="E9" s="43"/>
      <c r="F9" s="44">
        <f t="shared" si="1"/>
        <v>0</v>
      </c>
      <c r="G9" s="45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217"/>
      <c r="X9" s="217"/>
      <c r="Y9" s="217"/>
    </row>
    <row r="10" spans="1:25">
      <c r="A10" s="46"/>
      <c r="B10" s="46"/>
      <c r="C10" s="44"/>
      <c r="D10" s="42"/>
      <c r="E10" s="47"/>
      <c r="F10" s="44">
        <f t="shared" si="1"/>
        <v>0</v>
      </c>
      <c r="G10" s="45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217"/>
      <c r="X10" s="217"/>
      <c r="Y10" s="217"/>
    </row>
    <row r="11" spans="1:25">
      <c r="A11" s="46"/>
      <c r="B11" s="46"/>
      <c r="C11" s="44"/>
      <c r="D11" s="42"/>
      <c r="E11" s="47"/>
      <c r="F11" s="44">
        <f t="shared" si="1"/>
        <v>0</v>
      </c>
      <c r="G11" s="45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217"/>
      <c r="X11" s="217"/>
      <c r="Y11" s="217"/>
    </row>
    <row r="12" spans="1:25">
      <c r="A12" s="46"/>
      <c r="B12" s="46"/>
      <c r="C12" s="44"/>
      <c r="D12" s="42"/>
      <c r="E12" s="47"/>
      <c r="F12" s="44">
        <f t="shared" si="1"/>
        <v>0</v>
      </c>
      <c r="G12" s="45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217"/>
      <c r="X12" s="217"/>
      <c r="Y12" s="217"/>
    </row>
    <row r="13" spans="1:25">
      <c r="A13" s="46"/>
      <c r="B13" s="46"/>
      <c r="C13" s="44"/>
      <c r="D13" s="42"/>
      <c r="E13" s="47"/>
      <c r="F13" s="44">
        <f t="shared" si="1"/>
        <v>0</v>
      </c>
      <c r="G13" s="45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217"/>
      <c r="X13" s="217"/>
      <c r="Y13" s="217"/>
    </row>
    <row r="14" spans="1:25">
      <c r="A14" s="46"/>
      <c r="B14" s="46"/>
      <c r="C14" s="44"/>
      <c r="D14" s="42"/>
      <c r="E14" s="47"/>
      <c r="F14" s="44">
        <f t="shared" si="1"/>
        <v>0</v>
      </c>
      <c r="G14" s="45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217"/>
      <c r="X14" s="217"/>
      <c r="Y14" s="217"/>
    </row>
    <row r="15" spans="1:25">
      <c r="A15" s="6"/>
      <c r="B15" s="155"/>
      <c r="C15" s="158"/>
      <c r="D15" s="148"/>
      <c r="E15" s="49" t="s">
        <v>10</v>
      </c>
      <c r="F15" s="50">
        <f>SUM(F5:F9)</f>
        <v>142500</v>
      </c>
      <c r="G15" s="51"/>
      <c r="H15" s="48"/>
      <c r="I15" s="52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217"/>
      <c r="X15" s="217"/>
      <c r="Y15" s="217"/>
    </row>
    <row r="16" spans="1:25">
      <c r="A16" s="187" t="s">
        <v>11</v>
      </c>
      <c r="B16" s="212"/>
      <c r="C16" s="212"/>
      <c r="D16" s="212"/>
      <c r="E16" s="212"/>
      <c r="F16" s="212"/>
      <c r="G16" s="213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217"/>
      <c r="X16" s="217"/>
      <c r="Y16" s="217"/>
    </row>
    <row r="17" spans="1:25" ht="30" customHeight="1">
      <c r="A17" s="205"/>
      <c r="B17" s="218"/>
      <c r="C17" s="219"/>
      <c r="D17" s="159" t="s">
        <v>40</v>
      </c>
      <c r="E17" s="159" t="s">
        <v>41</v>
      </c>
      <c r="F17" s="160" t="s">
        <v>8</v>
      </c>
      <c r="G17" s="157" t="s">
        <v>29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217"/>
      <c r="X17" s="217"/>
      <c r="Y17" s="217"/>
    </row>
    <row r="18" spans="1:25">
      <c r="A18" s="202" t="s">
        <v>30</v>
      </c>
      <c r="B18" s="203"/>
      <c r="C18" s="203"/>
      <c r="D18" s="203"/>
      <c r="E18" s="203"/>
      <c r="F18" s="203"/>
      <c r="G18" s="204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217"/>
      <c r="X18" s="217"/>
      <c r="Y18" s="217"/>
    </row>
    <row r="19" spans="1:25" ht="31.5" customHeight="1">
      <c r="A19" s="206" t="s">
        <v>42</v>
      </c>
      <c r="B19" s="212"/>
      <c r="C19" s="213"/>
      <c r="D19" s="161">
        <v>0.2</v>
      </c>
      <c r="E19" s="53">
        <f>F15</f>
        <v>142500</v>
      </c>
      <c r="F19" s="54">
        <f>E19*D19</f>
        <v>28500</v>
      </c>
      <c r="G19" s="55" t="s">
        <v>43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217"/>
      <c r="X19" s="217"/>
      <c r="Y19" s="217"/>
    </row>
    <row r="20" spans="1:25">
      <c r="A20" s="207"/>
      <c r="B20" s="220"/>
      <c r="C20" s="56"/>
      <c r="D20" s="57"/>
      <c r="E20" s="11" t="s">
        <v>10</v>
      </c>
      <c r="F20" s="12">
        <f>F19</f>
        <v>28500</v>
      </c>
      <c r="G20" s="5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217"/>
      <c r="X20" s="217"/>
      <c r="Y20" s="217"/>
    </row>
    <row r="21" spans="1:25">
      <c r="A21" s="190" t="s">
        <v>44</v>
      </c>
      <c r="B21" s="212"/>
      <c r="C21" s="212"/>
      <c r="D21" s="212"/>
      <c r="E21" s="212"/>
      <c r="F21" s="213"/>
      <c r="G21" s="4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217"/>
      <c r="X21" s="217"/>
      <c r="Y21" s="217"/>
    </row>
    <row r="22" spans="1:25">
      <c r="A22" s="208"/>
      <c r="B22" s="221"/>
      <c r="C22" s="59"/>
      <c r="D22" s="60"/>
      <c r="E22" s="61"/>
      <c r="F22" s="62"/>
      <c r="G22" s="45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217"/>
      <c r="X22" s="217"/>
      <c r="Y22" s="217"/>
    </row>
    <row r="23" spans="1:25">
      <c r="A23" s="112"/>
      <c r="B23" s="162"/>
      <c r="C23" s="162"/>
      <c r="D23" s="150"/>
      <c r="E23" s="11" t="s">
        <v>10</v>
      </c>
      <c r="F23" s="12">
        <f>SUM(F22)</f>
        <v>0</v>
      </c>
      <c r="G23" s="5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217"/>
      <c r="X23" s="217"/>
      <c r="Y23" s="217"/>
    </row>
    <row r="24" spans="1:25">
      <c r="A24" s="155"/>
      <c r="B24" s="155"/>
      <c r="C24" s="155"/>
      <c r="D24" s="154"/>
      <c r="E24" s="154"/>
      <c r="F24" s="163"/>
      <c r="G24" s="16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217"/>
      <c r="X24" s="217"/>
      <c r="Y24" s="217"/>
    </row>
    <row r="25" spans="1:25">
      <c r="A25" s="190" t="s">
        <v>13</v>
      </c>
      <c r="B25" s="212"/>
      <c r="C25" s="212"/>
      <c r="D25" s="212"/>
      <c r="E25" s="212"/>
      <c r="F25" s="212"/>
      <c r="G25" s="213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217"/>
      <c r="X25" s="217"/>
      <c r="Y25" s="217"/>
    </row>
    <row r="26" spans="1:25" ht="30" customHeight="1">
      <c r="A26" s="165" t="s">
        <v>45</v>
      </c>
      <c r="B26" s="166"/>
      <c r="C26" s="63" t="s">
        <v>46</v>
      </c>
      <c r="D26" s="29" t="s">
        <v>47</v>
      </c>
      <c r="E26" s="64" t="s">
        <v>48</v>
      </c>
      <c r="F26" s="157" t="s">
        <v>8</v>
      </c>
      <c r="G26" s="157" t="s">
        <v>29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217"/>
      <c r="X26" s="217"/>
      <c r="Y26" s="217"/>
    </row>
    <row r="27" spans="1:25" ht="18" customHeight="1">
      <c r="A27" s="202" t="s">
        <v>30</v>
      </c>
      <c r="B27" s="203"/>
      <c r="C27" s="203"/>
      <c r="D27" s="203"/>
      <c r="E27" s="203"/>
      <c r="F27" s="203"/>
      <c r="G27" s="20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217"/>
      <c r="X27" s="217"/>
      <c r="Y27" s="217"/>
    </row>
    <row r="28" spans="1:25" ht="36.75" customHeight="1">
      <c r="A28" s="206" t="s">
        <v>49</v>
      </c>
      <c r="B28" s="213"/>
      <c r="C28" s="65"/>
      <c r="D28" s="34"/>
      <c r="E28" s="21"/>
      <c r="F28" s="21">
        <v>7500</v>
      </c>
      <c r="G28" s="66" t="s">
        <v>50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217"/>
      <c r="X28" s="217"/>
      <c r="Y28" s="217"/>
    </row>
    <row r="29" spans="1:25" ht="15.75" customHeight="1">
      <c r="A29" s="209"/>
      <c r="B29" s="222"/>
      <c r="C29" s="67"/>
      <c r="D29" s="68"/>
      <c r="E29" s="167"/>
      <c r="F29" s="69"/>
      <c r="G29" s="70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217"/>
      <c r="X29" s="217"/>
      <c r="Y29" s="217"/>
    </row>
    <row r="30" spans="1:25" ht="15.75" customHeight="1">
      <c r="A30" s="112"/>
      <c r="B30" s="162"/>
      <c r="C30" s="162"/>
      <c r="D30" s="150"/>
      <c r="E30" s="11" t="s">
        <v>10</v>
      </c>
      <c r="F30" s="12">
        <f>SUM(F28:F29)</f>
        <v>7500</v>
      </c>
      <c r="G30" s="5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217"/>
      <c r="X30" s="217"/>
      <c r="Y30" s="217"/>
    </row>
    <row r="31" spans="1:25" ht="15.75" customHeight="1">
      <c r="A31" s="48"/>
      <c r="B31" s="48"/>
      <c r="C31" s="48"/>
      <c r="D31" s="48"/>
      <c r="E31" s="48"/>
      <c r="F31" s="48"/>
      <c r="G31" s="5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217"/>
      <c r="X31" s="217"/>
      <c r="Y31" s="217"/>
    </row>
    <row r="32" spans="1:25" ht="15.75" customHeight="1">
      <c r="A32" s="196" t="s">
        <v>51</v>
      </c>
      <c r="B32" s="218"/>
      <c r="C32" s="218"/>
      <c r="D32" s="218"/>
      <c r="E32" s="218"/>
      <c r="F32" s="223"/>
      <c r="G32" s="5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217"/>
      <c r="X32" s="217"/>
      <c r="Y32" s="217"/>
    </row>
    <row r="33" spans="1:25" ht="15.75" customHeight="1">
      <c r="A33" s="197" t="s">
        <v>52</v>
      </c>
      <c r="B33" s="224"/>
      <c r="C33" s="224"/>
      <c r="D33" s="224"/>
      <c r="E33" s="224"/>
      <c r="F33" s="225"/>
      <c r="G33" s="5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217"/>
      <c r="X33" s="217"/>
      <c r="Y33" s="217"/>
    </row>
    <row r="34" spans="1:25" ht="30" customHeight="1">
      <c r="A34" s="71" t="s">
        <v>53</v>
      </c>
      <c r="B34" s="72"/>
      <c r="C34" s="72"/>
      <c r="D34" s="72"/>
      <c r="E34" s="72"/>
      <c r="F34" s="73" t="s">
        <v>8</v>
      </c>
      <c r="G34" s="157" t="s">
        <v>29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217"/>
      <c r="X34" s="217"/>
      <c r="Y34" s="217"/>
    </row>
    <row r="35" spans="1:25" ht="18" customHeight="1">
      <c r="A35" s="202" t="s">
        <v>30</v>
      </c>
      <c r="B35" s="203"/>
      <c r="C35" s="203"/>
      <c r="D35" s="203"/>
      <c r="E35" s="203"/>
      <c r="F35" s="203"/>
      <c r="G35" s="204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217"/>
      <c r="X35" s="217"/>
      <c r="Y35" s="217"/>
    </row>
    <row r="36" spans="1:25" ht="15.75" customHeight="1">
      <c r="A36" s="74" t="s">
        <v>54</v>
      </c>
      <c r="B36" s="75"/>
      <c r="C36" s="75"/>
      <c r="D36" s="76"/>
      <c r="E36" s="77"/>
      <c r="F36" s="54">
        <v>3000</v>
      </c>
      <c r="G36" s="201" t="s">
        <v>55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217"/>
      <c r="X36" s="217"/>
      <c r="Y36" s="217"/>
    </row>
    <row r="37" spans="1:25" ht="15.75" customHeight="1">
      <c r="A37" s="74" t="s">
        <v>56</v>
      </c>
      <c r="B37" s="78"/>
      <c r="C37" s="78"/>
      <c r="D37" s="79"/>
      <c r="E37" s="79"/>
      <c r="F37" s="54">
        <v>500</v>
      </c>
      <c r="G37" s="226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217"/>
      <c r="X37" s="217"/>
      <c r="Y37" s="217"/>
    </row>
    <row r="38" spans="1:25" ht="15.75" customHeight="1">
      <c r="A38" s="168" t="s">
        <v>57</v>
      </c>
      <c r="B38" s="80"/>
      <c r="C38" s="81"/>
      <c r="D38" s="82"/>
      <c r="E38" s="82"/>
      <c r="F38" s="54">
        <v>4000</v>
      </c>
      <c r="G38" s="227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217"/>
      <c r="X38" s="217"/>
      <c r="Y38" s="217"/>
    </row>
    <row r="39" spans="1:25" ht="15.75" customHeight="1">
      <c r="A39" s="83"/>
      <c r="B39" s="84"/>
      <c r="C39" s="84"/>
      <c r="D39" s="85"/>
      <c r="E39" s="86"/>
      <c r="F39" s="87"/>
      <c r="G39" s="8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217"/>
      <c r="X39" s="217"/>
      <c r="Y39" s="217"/>
    </row>
    <row r="40" spans="1:25" ht="15.75" customHeight="1">
      <c r="A40" s="89"/>
      <c r="B40" s="60"/>
      <c r="C40" s="60"/>
      <c r="D40" s="90"/>
      <c r="E40" s="86"/>
      <c r="F40" s="87"/>
      <c r="G40" s="8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217"/>
      <c r="X40" s="217"/>
      <c r="Y40" s="217"/>
    </row>
    <row r="41" spans="1:25" ht="15.75" customHeight="1">
      <c r="A41" s="89"/>
      <c r="B41" s="60"/>
      <c r="C41" s="60"/>
      <c r="D41" s="91"/>
      <c r="E41" s="91"/>
      <c r="F41" s="87"/>
      <c r="G41" s="8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217"/>
      <c r="X41" s="217"/>
      <c r="Y41" s="217"/>
    </row>
    <row r="42" spans="1:25" ht="15.75" customHeight="1">
      <c r="A42" s="92"/>
      <c r="B42" s="72"/>
      <c r="C42" s="72"/>
      <c r="D42" s="72"/>
      <c r="E42" s="93"/>
      <c r="F42" s="94"/>
      <c r="G42" s="94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217"/>
      <c r="X42" s="217"/>
      <c r="Y42" s="217"/>
    </row>
    <row r="43" spans="1:25" ht="15.75" customHeight="1">
      <c r="A43" s="95"/>
      <c r="B43" s="85"/>
      <c r="C43" s="85"/>
      <c r="D43" s="85"/>
      <c r="E43" s="86"/>
      <c r="F43" s="87"/>
      <c r="G43" s="8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217"/>
      <c r="X43" s="217"/>
      <c r="Y43" s="217"/>
    </row>
    <row r="44" spans="1:25" ht="15.75" customHeight="1">
      <c r="A44" s="96"/>
      <c r="B44" s="97"/>
      <c r="C44" s="97"/>
      <c r="D44" s="98"/>
      <c r="E44" s="57" t="s">
        <v>58</v>
      </c>
      <c r="F44" s="12">
        <f>SUM(F36:F43)</f>
        <v>7500</v>
      </c>
      <c r="G44" s="5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217"/>
      <c r="X44" s="217"/>
      <c r="Y44" s="217"/>
    </row>
    <row r="45" spans="1:25" ht="15.75" customHeight="1">
      <c r="A45" s="155"/>
      <c r="B45" s="155"/>
      <c r="C45" s="155"/>
      <c r="D45" s="154"/>
      <c r="E45" s="154"/>
      <c r="F45" s="163"/>
      <c r="G45" s="16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217"/>
      <c r="X45" s="217"/>
      <c r="Y45" s="217"/>
    </row>
    <row r="46" spans="1:25" ht="15.75" customHeight="1">
      <c r="A46" s="190" t="s">
        <v>15</v>
      </c>
      <c r="B46" s="212"/>
      <c r="C46" s="212"/>
      <c r="D46" s="212"/>
      <c r="E46" s="212"/>
      <c r="F46" s="212"/>
      <c r="G46" s="213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217"/>
      <c r="X46" s="217"/>
      <c r="Y46" s="217"/>
    </row>
    <row r="47" spans="1:25" ht="30" customHeight="1">
      <c r="A47" s="99" t="s">
        <v>45</v>
      </c>
      <c r="B47" s="100"/>
      <c r="C47" s="169"/>
      <c r="D47" s="159" t="s">
        <v>59</v>
      </c>
      <c r="E47" s="101" t="s">
        <v>48</v>
      </c>
      <c r="F47" s="160" t="s">
        <v>8</v>
      </c>
      <c r="G47" s="157" t="s">
        <v>29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217"/>
      <c r="X47" s="217"/>
      <c r="Y47" s="217"/>
    </row>
    <row r="48" spans="1:25" ht="15.75" customHeight="1">
      <c r="A48" s="202" t="s">
        <v>30</v>
      </c>
      <c r="B48" s="203"/>
      <c r="C48" s="203"/>
      <c r="D48" s="203"/>
      <c r="E48" s="203"/>
      <c r="F48" s="203"/>
      <c r="G48" s="204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217"/>
      <c r="X48" s="217"/>
      <c r="Y48" s="217"/>
    </row>
    <row r="49" spans="1:25" ht="15.75" customHeight="1">
      <c r="A49" s="102" t="s">
        <v>60</v>
      </c>
      <c r="B49" s="102"/>
      <c r="C49" s="103"/>
      <c r="D49" s="104">
        <v>1</v>
      </c>
      <c r="E49" s="105">
        <v>5250</v>
      </c>
      <c r="F49" s="21">
        <v>5250</v>
      </c>
      <c r="G49" s="66" t="s">
        <v>61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217"/>
      <c r="X49" s="217"/>
      <c r="Y49" s="217"/>
    </row>
    <row r="50" spans="1:25" ht="15.75" customHeight="1">
      <c r="A50" s="106"/>
      <c r="B50" s="106"/>
      <c r="C50" s="107"/>
      <c r="D50" s="108"/>
      <c r="E50" s="109"/>
      <c r="F50" s="110"/>
      <c r="G50" s="111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217"/>
      <c r="X50" s="217"/>
      <c r="Y50" s="217"/>
    </row>
    <row r="51" spans="1:25" ht="15.75" customHeight="1">
      <c r="A51" s="194"/>
      <c r="B51" s="215"/>
      <c r="C51" s="220"/>
      <c r="D51" s="113"/>
      <c r="E51" s="49" t="s">
        <v>10</v>
      </c>
      <c r="F51" s="50">
        <f>SUM(F48:F50)</f>
        <v>5250</v>
      </c>
      <c r="G51" s="51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217"/>
      <c r="X51" s="217"/>
      <c r="Y51" s="217"/>
    </row>
    <row r="52" spans="1:25" ht="15.75" customHeight="1">
      <c r="A52" s="170"/>
      <c r="B52" s="170"/>
      <c r="C52" s="170"/>
      <c r="D52" s="154"/>
      <c r="E52" s="154"/>
      <c r="F52" s="163"/>
      <c r="G52" s="16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217"/>
      <c r="X52" s="217"/>
      <c r="Y52" s="217"/>
    </row>
    <row r="53" spans="1:25" ht="15.75" customHeight="1">
      <c r="A53" s="187" t="s">
        <v>16</v>
      </c>
      <c r="B53" s="212"/>
      <c r="C53" s="212"/>
      <c r="D53" s="212"/>
      <c r="E53" s="212"/>
      <c r="F53" s="212"/>
      <c r="G53" s="213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217"/>
      <c r="X53" s="217"/>
      <c r="Y53" s="217"/>
    </row>
    <row r="54" spans="1:25" ht="30" customHeight="1">
      <c r="A54" s="198" t="s">
        <v>62</v>
      </c>
      <c r="B54" s="228"/>
      <c r="C54" s="171" t="s">
        <v>63</v>
      </c>
      <c r="D54" s="171" t="s">
        <v>64</v>
      </c>
      <c r="E54" s="114"/>
      <c r="F54" s="172" t="s">
        <v>8</v>
      </c>
      <c r="G54" s="157" t="s">
        <v>29</v>
      </c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217"/>
      <c r="X54" s="217"/>
      <c r="Y54" s="217"/>
    </row>
    <row r="55" spans="1:25" ht="18" customHeight="1">
      <c r="A55" s="202" t="s">
        <v>30</v>
      </c>
      <c r="B55" s="203"/>
      <c r="C55" s="203"/>
      <c r="D55" s="203"/>
      <c r="E55" s="203"/>
      <c r="F55" s="203"/>
      <c r="G55" s="20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217"/>
      <c r="X55" s="217"/>
      <c r="Y55" s="217"/>
    </row>
    <row r="56" spans="1:25" ht="15.75" customHeight="1">
      <c r="A56" s="229" t="s">
        <v>65</v>
      </c>
      <c r="B56" s="115"/>
      <c r="C56" s="116"/>
      <c r="D56" s="117"/>
      <c r="E56" s="118" t="s">
        <v>10</v>
      </c>
      <c r="F56" s="119">
        <v>65000</v>
      </c>
      <c r="G56" s="120" t="s">
        <v>66</v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217"/>
      <c r="X56" s="217"/>
      <c r="Y56" s="217"/>
    </row>
    <row r="57" spans="1:25" ht="15.75" customHeight="1">
      <c r="A57" s="194"/>
      <c r="B57" s="215"/>
      <c r="C57" s="220"/>
      <c r="D57" s="113"/>
      <c r="E57" s="49"/>
      <c r="F57" s="50"/>
      <c r="G57" s="51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217"/>
      <c r="X57" s="217"/>
      <c r="Y57" s="217"/>
    </row>
    <row r="58" spans="1:25" ht="15.75" customHeight="1">
      <c r="A58" s="199" t="s">
        <v>67</v>
      </c>
      <c r="B58" s="212"/>
      <c r="C58" s="212"/>
      <c r="D58" s="212"/>
      <c r="E58" s="212"/>
      <c r="F58" s="212"/>
      <c r="G58" s="213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217"/>
      <c r="X58" s="217"/>
      <c r="Y58" s="217"/>
    </row>
    <row r="59" spans="1:25" ht="18" customHeight="1">
      <c r="A59" s="202" t="s">
        <v>30</v>
      </c>
      <c r="B59" s="203"/>
      <c r="C59" s="203"/>
      <c r="D59" s="203"/>
      <c r="E59" s="203"/>
      <c r="F59" s="203"/>
      <c r="G59" s="204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217"/>
      <c r="X59" s="217"/>
      <c r="Y59" s="217"/>
    </row>
    <row r="60" spans="1:25" ht="15.75" customHeight="1">
      <c r="A60" s="200" t="s">
        <v>68</v>
      </c>
      <c r="B60" s="215"/>
      <c r="C60" s="215"/>
      <c r="D60" s="215"/>
      <c r="E60" s="215"/>
      <c r="F60" s="21">
        <v>5000</v>
      </c>
      <c r="G60" s="121" t="s">
        <v>69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217"/>
      <c r="X60" s="217"/>
      <c r="Y60" s="217"/>
    </row>
    <row r="61" spans="1:25" ht="15.75" customHeight="1">
      <c r="A61" s="194"/>
      <c r="B61" s="215"/>
      <c r="C61" s="215"/>
      <c r="D61" s="215"/>
      <c r="E61" s="215"/>
      <c r="F61" s="122"/>
      <c r="G61" s="123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217"/>
      <c r="X61" s="217"/>
      <c r="Y61" s="217"/>
    </row>
    <row r="62" spans="1:25" ht="15.75" customHeight="1">
      <c r="A62" s="194"/>
      <c r="B62" s="215"/>
      <c r="C62" s="215"/>
      <c r="D62" s="215"/>
      <c r="E62" s="215"/>
      <c r="F62" s="122"/>
      <c r="G62" s="123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217"/>
      <c r="X62" s="217"/>
      <c r="Y62" s="217"/>
    </row>
    <row r="63" spans="1:25" ht="15.75" customHeight="1">
      <c r="A63" s="194"/>
      <c r="B63" s="215"/>
      <c r="C63" s="215"/>
      <c r="D63" s="215"/>
      <c r="E63" s="215"/>
      <c r="F63" s="122"/>
      <c r="G63" s="123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217"/>
      <c r="X63" s="217"/>
      <c r="Y63" s="217"/>
    </row>
    <row r="64" spans="1:25" ht="15.75" customHeight="1">
      <c r="A64" s="195" t="s">
        <v>70</v>
      </c>
      <c r="B64" s="215"/>
      <c r="C64" s="215"/>
      <c r="D64" s="215"/>
      <c r="E64" s="215"/>
      <c r="F64" s="122">
        <f>SUM(F60:F63)</f>
        <v>5000</v>
      </c>
      <c r="G64" s="123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217"/>
      <c r="X64" s="217"/>
      <c r="Y64" s="217"/>
    </row>
    <row r="65" spans="1:25" ht="15.75" customHeight="1">
      <c r="A65" s="155"/>
      <c r="B65" s="155"/>
      <c r="C65" s="18"/>
      <c r="D65" s="173" t="s">
        <v>17</v>
      </c>
      <c r="E65" s="17"/>
      <c r="F65" s="18">
        <f>F15+F20+F23+F30+F44+F51+F56</f>
        <v>256250</v>
      </c>
      <c r="G65" s="185" t="s">
        <v>3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217"/>
      <c r="X65" s="217"/>
      <c r="Y65" s="217"/>
    </row>
    <row r="66" spans="1:25" ht="15.75" customHeight="1">
      <c r="A66" s="48"/>
      <c r="B66" s="48"/>
      <c r="C66" s="48"/>
      <c r="D66" s="174" t="s">
        <v>71</v>
      </c>
      <c r="E66" s="17"/>
      <c r="F66" s="175">
        <f>(F64)</f>
        <v>5000</v>
      </c>
      <c r="G66" s="176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217"/>
      <c r="X66" s="217"/>
      <c r="Y66" s="217"/>
    </row>
    <row r="67" spans="1:25" ht="15.75" customHeight="1">
      <c r="A67" s="48"/>
      <c r="B67" s="48"/>
      <c r="C67" s="48"/>
      <c r="D67" s="177" t="s">
        <v>19</v>
      </c>
      <c r="E67" s="178" t="s">
        <v>20</v>
      </c>
      <c r="F67" s="179">
        <f>(F65)*0.15</f>
        <v>38437.5</v>
      </c>
      <c r="G67" s="176" t="s">
        <v>72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217"/>
      <c r="X67" s="217"/>
      <c r="Y67" s="217"/>
    </row>
    <row r="68" spans="1:25" ht="15.75" customHeight="1">
      <c r="A68" s="48"/>
      <c r="B68" s="48"/>
      <c r="C68" s="48"/>
      <c r="D68" s="177" t="s">
        <v>21</v>
      </c>
      <c r="E68" s="177"/>
      <c r="F68" s="179">
        <f>F65-F66+F67</f>
        <v>289687.5</v>
      </c>
      <c r="G68" s="176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217"/>
      <c r="X68" s="217"/>
      <c r="Y68" s="217"/>
    </row>
    <row r="69" spans="1:25" ht="15.75" customHeight="1">
      <c r="A69" s="48"/>
      <c r="B69" s="48"/>
      <c r="C69" s="48"/>
      <c r="D69" s="48"/>
      <c r="E69" s="48"/>
      <c r="F69" s="48"/>
      <c r="G69" s="156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217"/>
      <c r="X69" s="217"/>
      <c r="Y69" s="217"/>
    </row>
    <row r="70" spans="1:25" ht="15.75" customHeight="1">
      <c r="A70" s="48"/>
      <c r="B70" s="48"/>
      <c r="C70" s="48"/>
      <c r="D70" s="177"/>
      <c r="E70" s="177"/>
      <c r="F70" s="179"/>
      <c r="G70" s="176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217"/>
      <c r="X70" s="217"/>
      <c r="Y70" s="217"/>
    </row>
    <row r="71" spans="1:25" ht="15.75" customHeight="1">
      <c r="A71" s="48"/>
      <c r="B71" s="48"/>
      <c r="C71" s="48"/>
      <c r="D71" s="48"/>
      <c r="E71" s="180"/>
      <c r="F71" s="179"/>
      <c r="G71" s="176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217"/>
      <c r="X71" s="217"/>
      <c r="Y71" s="217"/>
    </row>
    <row r="72" spans="1:25" ht="15.75" customHeight="1">
      <c r="A72" s="48"/>
      <c r="B72" s="48"/>
      <c r="C72" s="48"/>
      <c r="D72" s="48"/>
      <c r="E72" s="48"/>
      <c r="F72" s="179"/>
      <c r="G72" s="176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217"/>
      <c r="X72" s="217"/>
      <c r="Y72" s="217"/>
    </row>
    <row r="73" spans="1:25" ht="15.75" customHeight="1">
      <c r="A73" s="48"/>
      <c r="B73" s="48"/>
      <c r="C73" s="48"/>
      <c r="D73" s="48"/>
      <c r="E73" s="48"/>
      <c r="F73" s="181"/>
      <c r="G73" s="182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217"/>
      <c r="X73" s="217"/>
      <c r="Y73" s="217"/>
    </row>
    <row r="74" spans="1:25" ht="15.75" customHeight="1">
      <c r="A74" s="48"/>
      <c r="B74" s="48"/>
      <c r="C74" s="48"/>
      <c r="D74" s="48"/>
      <c r="E74" s="48"/>
      <c r="F74" s="48"/>
      <c r="G74" s="156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217"/>
      <c r="X74" s="217"/>
      <c r="Y74" s="217"/>
    </row>
    <row r="75" spans="1:25" ht="15.75" customHeight="1">
      <c r="A75" s="48"/>
      <c r="B75" s="48"/>
      <c r="C75" s="48"/>
      <c r="D75" s="48"/>
      <c r="E75" s="48"/>
      <c r="F75" s="48"/>
      <c r="G75" s="156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217"/>
      <c r="X75" s="217"/>
      <c r="Y75" s="217"/>
    </row>
    <row r="76" spans="1:25" ht="15.75" customHeight="1">
      <c r="A76" s="48"/>
      <c r="B76" s="48"/>
      <c r="C76" s="48"/>
      <c r="D76" s="48"/>
      <c r="E76" s="48"/>
      <c r="F76" s="48"/>
      <c r="G76" s="156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217"/>
      <c r="X76" s="217"/>
      <c r="Y76" s="217"/>
    </row>
    <row r="77" spans="1:25" ht="15.75" customHeight="1">
      <c r="A77" s="48"/>
      <c r="B77" s="48"/>
      <c r="C77" s="48"/>
      <c r="D77" s="48"/>
      <c r="E77" s="48"/>
      <c r="F77" s="48"/>
      <c r="G77" s="156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217"/>
      <c r="X77" s="217"/>
      <c r="Y77" s="217"/>
    </row>
    <row r="78" spans="1:25" ht="15.75" customHeight="1">
      <c r="A78" s="48"/>
      <c r="B78" s="48"/>
      <c r="C78" s="48"/>
      <c r="D78" s="48"/>
      <c r="E78" s="48"/>
      <c r="F78" s="48"/>
      <c r="G78" s="156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217"/>
      <c r="X78" s="217"/>
      <c r="Y78" s="217"/>
    </row>
    <row r="79" spans="1:25" ht="15.75" customHeight="1">
      <c r="A79" s="48"/>
      <c r="B79" s="48"/>
      <c r="C79" s="48"/>
      <c r="D79" s="48"/>
      <c r="E79" s="48"/>
      <c r="F79" s="48"/>
      <c r="G79" s="156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217"/>
      <c r="X79" s="217"/>
      <c r="Y79" s="217"/>
    </row>
    <row r="80" spans="1:25" ht="15.75" customHeight="1">
      <c r="A80" s="48"/>
      <c r="B80" s="48"/>
      <c r="C80" s="48"/>
      <c r="D80" s="48"/>
      <c r="E80" s="48"/>
      <c r="F80" s="48"/>
      <c r="G80" s="156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217"/>
      <c r="X80" s="217"/>
      <c r="Y80" s="217"/>
    </row>
    <row r="81" spans="1:25" ht="15.75" customHeight="1">
      <c r="A81" s="48"/>
      <c r="B81" s="48"/>
      <c r="C81" s="48"/>
      <c r="D81" s="48"/>
      <c r="E81" s="48"/>
      <c r="F81" s="48"/>
      <c r="G81" s="156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217"/>
      <c r="X81" s="217"/>
      <c r="Y81" s="217"/>
    </row>
    <row r="82" spans="1:25" ht="15.75" customHeight="1">
      <c r="A82" s="48"/>
      <c r="B82" s="48"/>
      <c r="C82" s="48"/>
      <c r="D82" s="48"/>
      <c r="E82" s="48"/>
      <c r="F82" s="48"/>
      <c r="G82" s="156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217"/>
      <c r="X82" s="217"/>
      <c r="Y82" s="217"/>
    </row>
    <row r="83" spans="1:25" ht="15.75" customHeight="1">
      <c r="A83" s="48"/>
      <c r="B83" s="48"/>
      <c r="C83" s="48"/>
      <c r="D83" s="48"/>
      <c r="E83" s="48"/>
      <c r="F83" s="48"/>
      <c r="G83" s="156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217"/>
      <c r="X83" s="217"/>
      <c r="Y83" s="217"/>
    </row>
    <row r="84" spans="1:25" ht="15.75" customHeight="1">
      <c r="A84" s="48"/>
      <c r="B84" s="48"/>
      <c r="C84" s="48"/>
      <c r="D84" s="48"/>
      <c r="E84" s="48"/>
      <c r="F84" s="48"/>
      <c r="G84" s="156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217"/>
      <c r="X84" s="217"/>
      <c r="Y84" s="217"/>
    </row>
    <row r="85" spans="1:25" ht="15.75" customHeight="1">
      <c r="A85" s="48"/>
      <c r="B85" s="48"/>
      <c r="C85" s="48"/>
      <c r="D85" s="48"/>
      <c r="E85" s="48"/>
      <c r="F85" s="48"/>
      <c r="G85" s="156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217"/>
      <c r="X85" s="217"/>
      <c r="Y85" s="217"/>
    </row>
    <row r="86" spans="1:25" ht="15.75" customHeight="1">
      <c r="A86" s="48"/>
      <c r="B86" s="48"/>
      <c r="C86" s="48"/>
      <c r="D86" s="48"/>
      <c r="E86" s="48"/>
      <c r="F86" s="48"/>
      <c r="G86" s="156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217"/>
      <c r="X86" s="217"/>
      <c r="Y86" s="217"/>
    </row>
    <row r="87" spans="1:25" ht="15.75" customHeight="1">
      <c r="A87" s="48"/>
      <c r="B87" s="48"/>
      <c r="C87" s="48"/>
      <c r="D87" s="48"/>
      <c r="E87" s="48"/>
      <c r="F87" s="48"/>
      <c r="G87" s="156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217"/>
      <c r="X87" s="217"/>
      <c r="Y87" s="217"/>
    </row>
    <row r="88" spans="1:25" ht="15.75" customHeight="1">
      <c r="A88" s="48"/>
      <c r="B88" s="48"/>
      <c r="C88" s="48"/>
      <c r="D88" s="48"/>
      <c r="E88" s="48"/>
      <c r="F88" s="48"/>
      <c r="G88" s="156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217"/>
      <c r="X88" s="217"/>
      <c r="Y88" s="217"/>
    </row>
    <row r="89" spans="1:25" ht="15.75" customHeight="1">
      <c r="A89" s="48"/>
      <c r="B89" s="48"/>
      <c r="C89" s="48"/>
      <c r="D89" s="48"/>
      <c r="E89" s="48"/>
      <c r="F89" s="48"/>
      <c r="G89" s="156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217"/>
      <c r="X89" s="217"/>
      <c r="Y89" s="217"/>
    </row>
    <row r="90" spans="1:25" ht="15.75" customHeight="1">
      <c r="A90" s="48"/>
      <c r="B90" s="48"/>
      <c r="C90" s="48"/>
      <c r="D90" s="48"/>
      <c r="E90" s="48"/>
      <c r="F90" s="48"/>
      <c r="G90" s="156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217"/>
      <c r="X90" s="217"/>
      <c r="Y90" s="217"/>
    </row>
    <row r="91" spans="1:25" ht="15.75" customHeight="1">
      <c r="A91" s="48"/>
      <c r="B91" s="48"/>
      <c r="C91" s="48"/>
      <c r="D91" s="48"/>
      <c r="E91" s="48"/>
      <c r="F91" s="48"/>
      <c r="G91" s="156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217"/>
      <c r="X91" s="217"/>
      <c r="Y91" s="217"/>
    </row>
    <row r="92" spans="1:25" ht="15.75" customHeight="1">
      <c r="A92" s="48"/>
      <c r="B92" s="48"/>
      <c r="C92" s="48"/>
      <c r="D92" s="48"/>
      <c r="E92" s="48"/>
      <c r="F92" s="48"/>
      <c r="G92" s="156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217"/>
      <c r="X92" s="217"/>
      <c r="Y92" s="217"/>
    </row>
    <row r="93" spans="1:25" ht="15.75" customHeight="1">
      <c r="A93" s="48"/>
      <c r="B93" s="48"/>
      <c r="C93" s="48"/>
      <c r="D93" s="48"/>
      <c r="E93" s="48"/>
      <c r="F93" s="48"/>
      <c r="G93" s="156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217"/>
      <c r="X93" s="217"/>
      <c r="Y93" s="217"/>
    </row>
    <row r="94" spans="1:25" ht="15.75" customHeight="1">
      <c r="A94" s="48"/>
      <c r="B94" s="48"/>
      <c r="C94" s="48"/>
      <c r="D94" s="48"/>
      <c r="E94" s="48"/>
      <c r="F94" s="48"/>
      <c r="G94" s="156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217"/>
      <c r="X94" s="217"/>
      <c r="Y94" s="217"/>
    </row>
    <row r="95" spans="1:25" ht="15.75" customHeight="1">
      <c r="A95" s="48"/>
      <c r="B95" s="48"/>
      <c r="C95" s="48"/>
      <c r="D95" s="48"/>
      <c r="E95" s="48"/>
      <c r="F95" s="48"/>
      <c r="G95" s="156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217"/>
      <c r="X95" s="217"/>
      <c r="Y95" s="217"/>
    </row>
    <row r="96" spans="1:25" ht="15.75" customHeight="1">
      <c r="A96" s="48"/>
      <c r="B96" s="48"/>
      <c r="C96" s="48"/>
      <c r="D96" s="48"/>
      <c r="E96" s="48"/>
      <c r="F96" s="48"/>
      <c r="G96" s="156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217"/>
      <c r="X96" s="217"/>
      <c r="Y96" s="217"/>
    </row>
    <row r="97" spans="1:25" ht="15.75" customHeight="1">
      <c r="A97" s="48"/>
      <c r="B97" s="48"/>
      <c r="C97" s="48"/>
      <c r="D97" s="48"/>
      <c r="E97" s="48"/>
      <c r="F97" s="48"/>
      <c r="G97" s="156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217"/>
      <c r="X97" s="217"/>
      <c r="Y97" s="217"/>
    </row>
    <row r="98" spans="1:25" ht="15.75" customHeight="1">
      <c r="A98" s="48"/>
      <c r="B98" s="48"/>
      <c r="C98" s="48"/>
      <c r="D98" s="48"/>
      <c r="E98" s="48"/>
      <c r="F98" s="48"/>
      <c r="G98" s="156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217"/>
      <c r="X98" s="217"/>
      <c r="Y98" s="217"/>
    </row>
    <row r="99" spans="1:25" ht="15.75" customHeight="1">
      <c r="A99" s="48"/>
      <c r="B99" s="48"/>
      <c r="C99" s="48"/>
      <c r="D99" s="48"/>
      <c r="E99" s="48"/>
      <c r="F99" s="48"/>
      <c r="G99" s="156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217"/>
      <c r="X99" s="217"/>
      <c r="Y99" s="217"/>
    </row>
    <row r="100" spans="1:25" ht="15.75" customHeight="1">
      <c r="A100" s="48"/>
      <c r="B100" s="48"/>
      <c r="C100" s="48"/>
      <c r="D100" s="48"/>
      <c r="E100" s="48"/>
      <c r="F100" s="48"/>
      <c r="G100" s="156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217"/>
      <c r="X100" s="217"/>
      <c r="Y100" s="217"/>
    </row>
    <row r="101" spans="1:25" ht="15.75" customHeight="1">
      <c r="A101" s="48"/>
      <c r="B101" s="48"/>
      <c r="C101" s="48"/>
      <c r="D101" s="48"/>
      <c r="E101" s="48"/>
      <c r="F101" s="48"/>
      <c r="G101" s="156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217"/>
      <c r="X101" s="217"/>
      <c r="Y101" s="217"/>
    </row>
    <row r="102" spans="1:25" ht="15.75" customHeight="1">
      <c r="A102" s="48"/>
      <c r="B102" s="48"/>
      <c r="C102" s="48"/>
      <c r="D102" s="48"/>
      <c r="E102" s="48"/>
      <c r="F102" s="48"/>
      <c r="G102" s="156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217"/>
      <c r="X102" s="217"/>
      <c r="Y102" s="217"/>
    </row>
    <row r="103" spans="1:25" ht="15.75" customHeight="1">
      <c r="A103" s="48"/>
      <c r="B103" s="48"/>
      <c r="C103" s="48"/>
      <c r="D103" s="48"/>
      <c r="E103" s="48"/>
      <c r="F103" s="48"/>
      <c r="G103" s="156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217"/>
      <c r="X103" s="217"/>
      <c r="Y103" s="217"/>
    </row>
    <row r="104" spans="1:25" ht="15.75" customHeight="1">
      <c r="A104" s="48"/>
      <c r="B104" s="48"/>
      <c r="C104" s="48"/>
      <c r="D104" s="48"/>
      <c r="E104" s="48"/>
      <c r="F104" s="48"/>
      <c r="G104" s="156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217"/>
      <c r="X104" s="217"/>
      <c r="Y104" s="217"/>
    </row>
    <row r="105" spans="1:25" ht="15.75" customHeight="1">
      <c r="A105" s="48"/>
      <c r="B105" s="48"/>
      <c r="C105" s="48"/>
      <c r="D105" s="48"/>
      <c r="E105" s="48"/>
      <c r="F105" s="48"/>
      <c r="G105" s="156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217"/>
      <c r="X105" s="217"/>
      <c r="Y105" s="217"/>
    </row>
    <row r="106" spans="1:25" ht="15.75" customHeight="1">
      <c r="A106" s="48"/>
      <c r="B106" s="48"/>
      <c r="C106" s="48"/>
      <c r="D106" s="48"/>
      <c r="E106" s="48"/>
      <c r="F106" s="48"/>
      <c r="G106" s="156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217"/>
      <c r="X106" s="217"/>
      <c r="Y106" s="217"/>
    </row>
    <row r="107" spans="1:25" ht="15.75" customHeight="1">
      <c r="A107" s="48"/>
      <c r="B107" s="48"/>
      <c r="C107" s="48"/>
      <c r="D107" s="48"/>
      <c r="E107" s="48"/>
      <c r="F107" s="48"/>
      <c r="G107" s="156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217"/>
      <c r="X107" s="217"/>
      <c r="Y107" s="217"/>
    </row>
    <row r="108" spans="1:25" ht="15.75" customHeight="1">
      <c r="A108" s="48"/>
      <c r="B108" s="48"/>
      <c r="C108" s="48"/>
      <c r="D108" s="48"/>
      <c r="E108" s="48"/>
      <c r="F108" s="48"/>
      <c r="G108" s="156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217"/>
      <c r="X108" s="217"/>
      <c r="Y108" s="217"/>
    </row>
    <row r="109" spans="1:25" ht="15.75" customHeight="1">
      <c r="A109" s="48"/>
      <c r="B109" s="48"/>
      <c r="C109" s="48"/>
      <c r="D109" s="48"/>
      <c r="E109" s="48"/>
      <c r="F109" s="48"/>
      <c r="G109" s="156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217"/>
      <c r="X109" s="217"/>
      <c r="Y109" s="217"/>
    </row>
    <row r="110" spans="1:25" ht="15.75" customHeight="1">
      <c r="A110" s="48"/>
      <c r="B110" s="48"/>
      <c r="C110" s="48"/>
      <c r="D110" s="48"/>
      <c r="E110" s="48"/>
      <c r="F110" s="48"/>
      <c r="G110" s="156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217"/>
      <c r="X110" s="217"/>
      <c r="Y110" s="217"/>
    </row>
    <row r="111" spans="1:25" ht="15.75" customHeight="1">
      <c r="A111" s="48"/>
      <c r="B111" s="48"/>
      <c r="C111" s="48"/>
      <c r="D111" s="48"/>
      <c r="E111" s="48"/>
      <c r="F111" s="48"/>
      <c r="G111" s="156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217"/>
      <c r="X111" s="217"/>
      <c r="Y111" s="217"/>
    </row>
    <row r="112" spans="1:25" ht="15.75" customHeight="1">
      <c r="A112" s="48"/>
      <c r="B112" s="48"/>
      <c r="C112" s="48"/>
      <c r="D112" s="48"/>
      <c r="E112" s="48"/>
      <c r="F112" s="48"/>
      <c r="G112" s="156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217"/>
      <c r="X112" s="217"/>
      <c r="Y112" s="217"/>
    </row>
    <row r="113" spans="1:25" ht="15.75" customHeight="1">
      <c r="A113" s="48"/>
      <c r="B113" s="48"/>
      <c r="C113" s="48"/>
      <c r="D113" s="48"/>
      <c r="E113" s="48"/>
      <c r="F113" s="48"/>
      <c r="G113" s="156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217"/>
      <c r="X113" s="217"/>
      <c r="Y113" s="217"/>
    </row>
    <row r="114" spans="1:25" ht="15.75" customHeight="1">
      <c r="A114" s="48"/>
      <c r="B114" s="48"/>
      <c r="C114" s="48"/>
      <c r="D114" s="48"/>
      <c r="E114" s="48"/>
      <c r="F114" s="48"/>
      <c r="G114" s="156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217"/>
      <c r="X114" s="217"/>
      <c r="Y114" s="217"/>
    </row>
    <row r="115" spans="1:25" ht="15.75" customHeight="1">
      <c r="A115" s="48"/>
      <c r="B115" s="48"/>
      <c r="C115" s="48"/>
      <c r="D115" s="48"/>
      <c r="E115" s="48"/>
      <c r="F115" s="48"/>
      <c r="G115" s="156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217"/>
      <c r="X115" s="217"/>
      <c r="Y115" s="217"/>
    </row>
    <row r="116" spans="1:25" ht="15.75" customHeight="1">
      <c r="A116" s="48"/>
      <c r="B116" s="48"/>
      <c r="C116" s="48"/>
      <c r="D116" s="48"/>
      <c r="E116" s="48"/>
      <c r="F116" s="48"/>
      <c r="G116" s="156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217"/>
      <c r="X116" s="217"/>
      <c r="Y116" s="217"/>
    </row>
    <row r="117" spans="1:25" ht="15.75" customHeight="1">
      <c r="A117" s="48"/>
      <c r="B117" s="48"/>
      <c r="C117" s="48"/>
      <c r="D117" s="48"/>
      <c r="E117" s="48"/>
      <c r="F117" s="48"/>
      <c r="G117" s="156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217"/>
      <c r="X117" s="217"/>
      <c r="Y117" s="217"/>
    </row>
    <row r="118" spans="1:25" ht="15.75" customHeight="1">
      <c r="A118" s="48"/>
      <c r="B118" s="48"/>
      <c r="C118" s="48"/>
      <c r="D118" s="48"/>
      <c r="E118" s="48"/>
      <c r="F118" s="48"/>
      <c r="G118" s="156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217"/>
      <c r="X118" s="217"/>
      <c r="Y118" s="217"/>
    </row>
    <row r="119" spans="1:25" ht="15.75" customHeight="1">
      <c r="A119" s="48"/>
      <c r="B119" s="48"/>
      <c r="C119" s="48"/>
      <c r="D119" s="48"/>
      <c r="E119" s="48"/>
      <c r="F119" s="48"/>
      <c r="G119" s="156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217"/>
      <c r="X119" s="217"/>
      <c r="Y119" s="217"/>
    </row>
    <row r="120" spans="1:25" ht="15.75" customHeight="1">
      <c r="A120" s="48"/>
      <c r="B120" s="48"/>
      <c r="C120" s="48"/>
      <c r="D120" s="48"/>
      <c r="E120" s="48"/>
      <c r="F120" s="48"/>
      <c r="G120" s="156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217"/>
      <c r="X120" s="217"/>
      <c r="Y120" s="217"/>
    </row>
    <row r="121" spans="1:25" ht="15.75" customHeight="1">
      <c r="A121" s="48"/>
      <c r="B121" s="48"/>
      <c r="C121" s="48"/>
      <c r="D121" s="48"/>
      <c r="E121" s="48"/>
      <c r="F121" s="48"/>
      <c r="G121" s="156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217"/>
      <c r="X121" s="217"/>
      <c r="Y121" s="217"/>
    </row>
    <row r="122" spans="1:25" ht="15.75" customHeight="1">
      <c r="A122" s="48"/>
      <c r="B122" s="48"/>
      <c r="C122" s="48"/>
      <c r="D122" s="48"/>
      <c r="E122" s="48"/>
      <c r="F122" s="48"/>
      <c r="G122" s="156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217"/>
      <c r="X122" s="217"/>
      <c r="Y122" s="217"/>
    </row>
    <row r="123" spans="1:25" ht="15.75" customHeight="1">
      <c r="A123" s="48"/>
      <c r="B123" s="48"/>
      <c r="C123" s="48"/>
      <c r="D123" s="48"/>
      <c r="E123" s="48"/>
      <c r="F123" s="48"/>
      <c r="G123" s="156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217"/>
      <c r="X123" s="217"/>
      <c r="Y123" s="217"/>
    </row>
    <row r="124" spans="1:25" ht="15.75" customHeight="1">
      <c r="A124" s="48"/>
      <c r="B124" s="48"/>
      <c r="C124" s="48"/>
      <c r="D124" s="48"/>
      <c r="E124" s="48"/>
      <c r="F124" s="48"/>
      <c r="G124" s="156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217"/>
      <c r="X124" s="217"/>
      <c r="Y124" s="217"/>
    </row>
    <row r="125" spans="1:25" ht="15.75" customHeight="1">
      <c r="A125" s="48"/>
      <c r="B125" s="48"/>
      <c r="C125" s="48"/>
      <c r="D125" s="48"/>
      <c r="E125" s="48"/>
      <c r="F125" s="48"/>
      <c r="G125" s="156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217"/>
      <c r="X125" s="217"/>
      <c r="Y125" s="217"/>
    </row>
    <row r="126" spans="1:25" ht="15.75" customHeight="1">
      <c r="A126" s="48"/>
      <c r="B126" s="48"/>
      <c r="C126" s="48"/>
      <c r="D126" s="48"/>
      <c r="E126" s="48"/>
      <c r="F126" s="48"/>
      <c r="G126" s="156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217"/>
      <c r="X126" s="217"/>
      <c r="Y126" s="217"/>
    </row>
    <row r="127" spans="1:25" ht="15.75" customHeight="1">
      <c r="A127" s="48"/>
      <c r="B127" s="48"/>
      <c r="C127" s="48"/>
      <c r="D127" s="48"/>
      <c r="E127" s="48"/>
      <c r="F127" s="48"/>
      <c r="G127" s="156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217"/>
      <c r="X127" s="217"/>
      <c r="Y127" s="217"/>
    </row>
    <row r="128" spans="1:25" ht="15.75" customHeight="1">
      <c r="A128" s="48"/>
      <c r="B128" s="48"/>
      <c r="C128" s="48"/>
      <c r="D128" s="48"/>
      <c r="E128" s="48"/>
      <c r="F128" s="48"/>
      <c r="G128" s="156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217"/>
      <c r="X128" s="217"/>
      <c r="Y128" s="217"/>
    </row>
    <row r="129" spans="1:25" ht="15.75" customHeight="1">
      <c r="A129" s="48"/>
      <c r="B129" s="48"/>
      <c r="C129" s="48"/>
      <c r="D129" s="48"/>
      <c r="E129" s="48"/>
      <c r="F129" s="48"/>
      <c r="G129" s="156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217"/>
      <c r="X129" s="217"/>
      <c r="Y129" s="217"/>
    </row>
    <row r="130" spans="1:25" ht="15.75" customHeight="1">
      <c r="A130" s="48"/>
      <c r="B130" s="48"/>
      <c r="C130" s="48"/>
      <c r="D130" s="48"/>
      <c r="E130" s="48"/>
      <c r="F130" s="48"/>
      <c r="G130" s="156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217"/>
      <c r="X130" s="217"/>
      <c r="Y130" s="217"/>
    </row>
    <row r="131" spans="1:25" ht="15.75" customHeight="1">
      <c r="A131" s="48"/>
      <c r="B131" s="48"/>
      <c r="C131" s="48"/>
      <c r="D131" s="48"/>
      <c r="E131" s="48"/>
      <c r="F131" s="48"/>
      <c r="G131" s="156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217"/>
      <c r="X131" s="217"/>
      <c r="Y131" s="217"/>
    </row>
    <row r="132" spans="1:25" ht="15.75" customHeight="1">
      <c r="A132" s="48"/>
      <c r="B132" s="48"/>
      <c r="C132" s="48"/>
      <c r="D132" s="48"/>
      <c r="E132" s="48"/>
      <c r="F132" s="48"/>
      <c r="G132" s="156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217"/>
      <c r="X132" s="217"/>
      <c r="Y132" s="217"/>
    </row>
    <row r="133" spans="1:25" ht="15.75" customHeight="1">
      <c r="A133" s="48"/>
      <c r="B133" s="48"/>
      <c r="C133" s="48"/>
      <c r="D133" s="48"/>
      <c r="E133" s="48"/>
      <c r="F133" s="48"/>
      <c r="G133" s="156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217"/>
      <c r="X133" s="217"/>
      <c r="Y133" s="217"/>
    </row>
    <row r="134" spans="1:25" ht="15.75" customHeight="1">
      <c r="A134" s="48"/>
      <c r="B134" s="48"/>
      <c r="C134" s="48"/>
      <c r="D134" s="48"/>
      <c r="E134" s="48"/>
      <c r="F134" s="48"/>
      <c r="G134" s="156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217"/>
      <c r="X134" s="217"/>
      <c r="Y134" s="217"/>
    </row>
    <row r="135" spans="1:25" ht="15.75" customHeight="1">
      <c r="A135" s="48"/>
      <c r="B135" s="48"/>
      <c r="C135" s="48"/>
      <c r="D135" s="48"/>
      <c r="E135" s="48"/>
      <c r="F135" s="48"/>
      <c r="G135" s="156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217"/>
      <c r="X135" s="217"/>
      <c r="Y135" s="217"/>
    </row>
    <row r="136" spans="1:25" ht="15.75" customHeight="1">
      <c r="A136" s="48"/>
      <c r="B136" s="48"/>
      <c r="C136" s="48"/>
      <c r="D136" s="48"/>
      <c r="E136" s="48"/>
      <c r="F136" s="48"/>
      <c r="G136" s="156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217"/>
      <c r="X136" s="217"/>
      <c r="Y136" s="217"/>
    </row>
    <row r="137" spans="1:25" ht="15.75" customHeight="1">
      <c r="A137" s="48"/>
      <c r="B137" s="48"/>
      <c r="C137" s="48"/>
      <c r="D137" s="48"/>
      <c r="E137" s="48"/>
      <c r="F137" s="48"/>
      <c r="G137" s="156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217"/>
      <c r="X137" s="217"/>
      <c r="Y137" s="217"/>
    </row>
    <row r="138" spans="1:25" ht="15.75" customHeight="1">
      <c r="A138" s="48"/>
      <c r="B138" s="48"/>
      <c r="C138" s="48"/>
      <c r="D138" s="48"/>
      <c r="E138" s="48"/>
      <c r="F138" s="48"/>
      <c r="G138" s="156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217"/>
      <c r="X138" s="217"/>
      <c r="Y138" s="217"/>
    </row>
    <row r="139" spans="1:25" ht="15.75" customHeight="1">
      <c r="A139" s="48"/>
      <c r="B139" s="48"/>
      <c r="C139" s="48"/>
      <c r="D139" s="48"/>
      <c r="E139" s="48"/>
      <c r="F139" s="48"/>
      <c r="G139" s="156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217"/>
      <c r="X139" s="217"/>
      <c r="Y139" s="217"/>
    </row>
    <row r="140" spans="1:25" ht="15.75" customHeight="1">
      <c r="A140" s="48"/>
      <c r="B140" s="48"/>
      <c r="C140" s="48"/>
      <c r="D140" s="48"/>
      <c r="E140" s="48"/>
      <c r="F140" s="48"/>
      <c r="G140" s="156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217"/>
      <c r="X140" s="217"/>
      <c r="Y140" s="217"/>
    </row>
    <row r="141" spans="1:25" ht="15.75" customHeight="1">
      <c r="A141" s="48"/>
      <c r="B141" s="48"/>
      <c r="C141" s="48"/>
      <c r="D141" s="48"/>
      <c r="E141" s="48"/>
      <c r="F141" s="48"/>
      <c r="G141" s="156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217"/>
      <c r="X141" s="217"/>
      <c r="Y141" s="217"/>
    </row>
    <row r="142" spans="1:25" ht="15.75" customHeight="1">
      <c r="A142" s="48"/>
      <c r="B142" s="48"/>
      <c r="C142" s="48"/>
      <c r="D142" s="48"/>
      <c r="E142" s="48"/>
      <c r="F142" s="48"/>
      <c r="G142" s="156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217"/>
      <c r="X142" s="217"/>
      <c r="Y142" s="217"/>
    </row>
    <row r="143" spans="1:25" ht="15.75" customHeight="1">
      <c r="A143" s="48"/>
      <c r="B143" s="48"/>
      <c r="C143" s="48"/>
      <c r="D143" s="48"/>
      <c r="E143" s="48"/>
      <c r="F143" s="48"/>
      <c r="G143" s="156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217"/>
      <c r="X143" s="217"/>
      <c r="Y143" s="217"/>
    </row>
    <row r="144" spans="1:25" ht="15.75" customHeight="1">
      <c r="A144" s="48"/>
      <c r="B144" s="48"/>
      <c r="C144" s="48"/>
      <c r="D144" s="48"/>
      <c r="E144" s="48"/>
      <c r="F144" s="48"/>
      <c r="G144" s="156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217"/>
      <c r="X144" s="217"/>
      <c r="Y144" s="217"/>
    </row>
    <row r="145" spans="1:25" ht="15.75" customHeight="1">
      <c r="A145" s="48"/>
      <c r="B145" s="48"/>
      <c r="C145" s="48"/>
      <c r="D145" s="48"/>
      <c r="E145" s="48"/>
      <c r="F145" s="48"/>
      <c r="G145" s="156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217"/>
      <c r="X145" s="217"/>
      <c r="Y145" s="217"/>
    </row>
    <row r="146" spans="1:25" ht="15.75" customHeight="1">
      <c r="A146" s="48"/>
      <c r="B146" s="48"/>
      <c r="C146" s="48"/>
      <c r="D146" s="48"/>
      <c r="E146" s="48"/>
      <c r="F146" s="48"/>
      <c r="G146" s="156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217"/>
      <c r="X146" s="217"/>
      <c r="Y146" s="217"/>
    </row>
    <row r="147" spans="1:25" ht="15.75" customHeight="1">
      <c r="A147" s="48"/>
      <c r="B147" s="48"/>
      <c r="C147" s="48"/>
      <c r="D147" s="48"/>
      <c r="E147" s="48"/>
      <c r="F147" s="48"/>
      <c r="G147" s="156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217"/>
      <c r="X147" s="217"/>
      <c r="Y147" s="217"/>
    </row>
    <row r="148" spans="1:25" ht="15.75" customHeight="1">
      <c r="A148" s="48"/>
      <c r="B148" s="48"/>
      <c r="C148" s="48"/>
      <c r="D148" s="48"/>
      <c r="E148" s="48"/>
      <c r="F148" s="48"/>
      <c r="G148" s="156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217"/>
      <c r="X148" s="217"/>
      <c r="Y148" s="217"/>
    </row>
    <row r="149" spans="1:25" ht="15.75" customHeight="1">
      <c r="A149" s="48"/>
      <c r="B149" s="48"/>
      <c r="C149" s="48"/>
      <c r="D149" s="48"/>
      <c r="E149" s="48"/>
      <c r="F149" s="48"/>
      <c r="G149" s="156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217"/>
      <c r="X149" s="217"/>
      <c r="Y149" s="217"/>
    </row>
    <row r="150" spans="1:25" ht="15.75" customHeight="1">
      <c r="A150" s="48"/>
      <c r="B150" s="48"/>
      <c r="C150" s="48"/>
      <c r="D150" s="48"/>
      <c r="E150" s="48"/>
      <c r="F150" s="48"/>
      <c r="G150" s="156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217"/>
      <c r="X150" s="217"/>
      <c r="Y150" s="217"/>
    </row>
    <row r="151" spans="1:25" ht="15.75" customHeight="1">
      <c r="A151" s="48"/>
      <c r="B151" s="48"/>
      <c r="C151" s="48"/>
      <c r="D151" s="48"/>
      <c r="E151" s="48"/>
      <c r="F151" s="48"/>
      <c r="G151" s="156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217"/>
      <c r="X151" s="217"/>
      <c r="Y151" s="217"/>
    </row>
    <row r="152" spans="1:25" ht="15.75" customHeight="1">
      <c r="A152" s="48"/>
      <c r="B152" s="48"/>
      <c r="C152" s="48"/>
      <c r="D152" s="48"/>
      <c r="E152" s="48"/>
      <c r="F152" s="48"/>
      <c r="G152" s="156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217"/>
      <c r="X152" s="217"/>
      <c r="Y152" s="217"/>
    </row>
    <row r="153" spans="1:25" ht="15.75" customHeight="1">
      <c r="A153" s="48"/>
      <c r="B153" s="48"/>
      <c r="C153" s="48"/>
      <c r="D153" s="48"/>
      <c r="E153" s="48"/>
      <c r="F153" s="48"/>
      <c r="G153" s="156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217"/>
      <c r="X153" s="217"/>
      <c r="Y153" s="217"/>
    </row>
    <row r="154" spans="1:25" ht="15.75" customHeight="1">
      <c r="A154" s="48"/>
      <c r="B154" s="48"/>
      <c r="C154" s="48"/>
      <c r="D154" s="48"/>
      <c r="E154" s="48"/>
      <c r="F154" s="48"/>
      <c r="G154" s="156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217"/>
      <c r="X154" s="217"/>
      <c r="Y154" s="217"/>
    </row>
    <row r="155" spans="1:25" ht="15.75" customHeight="1">
      <c r="A155" s="48"/>
      <c r="B155" s="48"/>
      <c r="C155" s="48"/>
      <c r="D155" s="48"/>
      <c r="E155" s="48"/>
      <c r="F155" s="48"/>
      <c r="G155" s="156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217"/>
      <c r="X155" s="217"/>
      <c r="Y155" s="217"/>
    </row>
    <row r="156" spans="1:25" ht="15.75" customHeight="1">
      <c r="A156" s="48"/>
      <c r="B156" s="48"/>
      <c r="C156" s="48"/>
      <c r="D156" s="48"/>
      <c r="E156" s="48"/>
      <c r="F156" s="48"/>
      <c r="G156" s="156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217"/>
      <c r="X156" s="217"/>
      <c r="Y156" s="217"/>
    </row>
    <row r="157" spans="1:25" ht="15.75" customHeight="1">
      <c r="A157" s="48"/>
      <c r="B157" s="48"/>
      <c r="C157" s="48"/>
      <c r="D157" s="48"/>
      <c r="E157" s="48"/>
      <c r="F157" s="48"/>
      <c r="G157" s="156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217"/>
      <c r="X157" s="217"/>
      <c r="Y157" s="217"/>
    </row>
    <row r="158" spans="1:25" ht="15.75" customHeight="1">
      <c r="A158" s="48"/>
      <c r="B158" s="48"/>
      <c r="C158" s="48"/>
      <c r="D158" s="48"/>
      <c r="E158" s="48"/>
      <c r="F158" s="48"/>
      <c r="G158" s="156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217"/>
      <c r="X158" s="217"/>
      <c r="Y158" s="217"/>
    </row>
    <row r="159" spans="1:25" ht="15.75" customHeight="1">
      <c r="A159" s="48"/>
      <c r="B159" s="48"/>
      <c r="C159" s="48"/>
      <c r="D159" s="48"/>
      <c r="E159" s="48"/>
      <c r="F159" s="48"/>
      <c r="G159" s="156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217"/>
      <c r="X159" s="217"/>
      <c r="Y159" s="217"/>
    </row>
    <row r="160" spans="1:25" ht="15.75" customHeight="1">
      <c r="A160" s="48"/>
      <c r="B160" s="48"/>
      <c r="C160" s="48"/>
      <c r="D160" s="48"/>
      <c r="E160" s="48"/>
      <c r="F160" s="48"/>
      <c r="G160" s="156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217"/>
      <c r="X160" s="217"/>
      <c r="Y160" s="217"/>
    </row>
    <row r="161" spans="1:25" ht="15.75" customHeight="1">
      <c r="A161" s="48"/>
      <c r="B161" s="48"/>
      <c r="C161" s="48"/>
      <c r="D161" s="48"/>
      <c r="E161" s="48"/>
      <c r="F161" s="48"/>
      <c r="G161" s="156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217"/>
      <c r="X161" s="217"/>
      <c r="Y161" s="217"/>
    </row>
    <row r="162" spans="1:25" ht="15.75" customHeight="1">
      <c r="A162" s="48"/>
      <c r="B162" s="48"/>
      <c r="C162" s="48"/>
      <c r="D162" s="48"/>
      <c r="E162" s="48"/>
      <c r="F162" s="48"/>
      <c r="G162" s="156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217"/>
      <c r="X162" s="217"/>
      <c r="Y162" s="217"/>
    </row>
    <row r="163" spans="1:25" ht="15.75" customHeight="1">
      <c r="A163" s="48"/>
      <c r="B163" s="48"/>
      <c r="C163" s="48"/>
      <c r="D163" s="48"/>
      <c r="E163" s="48"/>
      <c r="F163" s="48"/>
      <c r="G163" s="156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217"/>
      <c r="X163" s="217"/>
      <c r="Y163" s="217"/>
    </row>
    <row r="164" spans="1:25" ht="15.75" customHeight="1">
      <c r="A164" s="48"/>
      <c r="B164" s="48"/>
      <c r="C164" s="48"/>
      <c r="D164" s="48"/>
      <c r="E164" s="48"/>
      <c r="F164" s="48"/>
      <c r="G164" s="156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217"/>
      <c r="X164" s="217"/>
      <c r="Y164" s="217"/>
    </row>
    <row r="165" spans="1:25" ht="15.75" customHeight="1">
      <c r="A165" s="48"/>
      <c r="B165" s="48"/>
      <c r="C165" s="48"/>
      <c r="D165" s="48"/>
      <c r="E165" s="48"/>
      <c r="F165" s="48"/>
      <c r="G165" s="156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217"/>
      <c r="X165" s="217"/>
      <c r="Y165" s="217"/>
    </row>
    <row r="166" spans="1:25" ht="15.75" customHeight="1">
      <c r="A166" s="48"/>
      <c r="B166" s="48"/>
      <c r="C166" s="48"/>
      <c r="D166" s="48"/>
      <c r="E166" s="48"/>
      <c r="F166" s="48"/>
      <c r="G166" s="156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217"/>
      <c r="X166" s="217"/>
      <c r="Y166" s="217"/>
    </row>
    <row r="167" spans="1:25" ht="15.75" customHeight="1">
      <c r="A167" s="48"/>
      <c r="B167" s="48"/>
      <c r="C167" s="48"/>
      <c r="D167" s="48"/>
      <c r="E167" s="48"/>
      <c r="F167" s="48"/>
      <c r="G167" s="156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217"/>
      <c r="X167" s="217"/>
      <c r="Y167" s="217"/>
    </row>
    <row r="168" spans="1:25" ht="15.75" customHeight="1">
      <c r="A168" s="48"/>
      <c r="B168" s="48"/>
      <c r="C168" s="48"/>
      <c r="D168" s="48"/>
      <c r="E168" s="48"/>
      <c r="F168" s="48"/>
      <c r="G168" s="156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217"/>
      <c r="X168" s="217"/>
      <c r="Y168" s="217"/>
    </row>
    <row r="169" spans="1:25" ht="15.75" customHeight="1">
      <c r="A169" s="48"/>
      <c r="B169" s="48"/>
      <c r="C169" s="48"/>
      <c r="D169" s="48"/>
      <c r="E169" s="48"/>
      <c r="F169" s="48"/>
      <c r="G169" s="156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217"/>
      <c r="X169" s="217"/>
      <c r="Y169" s="217"/>
    </row>
    <row r="170" spans="1:25" ht="15.75" customHeight="1">
      <c r="A170" s="48"/>
      <c r="B170" s="48"/>
      <c r="C170" s="48"/>
      <c r="D170" s="48"/>
      <c r="E170" s="48"/>
      <c r="F170" s="48"/>
      <c r="G170" s="156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217"/>
      <c r="X170" s="217"/>
      <c r="Y170" s="217"/>
    </row>
    <row r="171" spans="1:25" ht="15.75" customHeight="1">
      <c r="A171" s="48"/>
      <c r="B171" s="48"/>
      <c r="C171" s="48"/>
      <c r="D171" s="48"/>
      <c r="E171" s="48"/>
      <c r="F171" s="48"/>
      <c r="G171" s="156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217"/>
      <c r="X171" s="217"/>
      <c r="Y171" s="217"/>
    </row>
    <row r="172" spans="1:25" ht="15.75" customHeight="1">
      <c r="A172" s="48"/>
      <c r="B172" s="48"/>
      <c r="C172" s="48"/>
      <c r="D172" s="48"/>
      <c r="E172" s="48"/>
      <c r="F172" s="48"/>
      <c r="G172" s="156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217"/>
      <c r="X172" s="217"/>
      <c r="Y172" s="217"/>
    </row>
    <row r="173" spans="1:25" ht="15.75" customHeight="1">
      <c r="A173" s="48"/>
      <c r="B173" s="48"/>
      <c r="C173" s="48"/>
      <c r="D173" s="48"/>
      <c r="E173" s="48"/>
      <c r="F173" s="48"/>
      <c r="G173" s="156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217"/>
      <c r="X173" s="217"/>
      <c r="Y173" s="217"/>
    </row>
    <row r="174" spans="1:25" ht="15.75" customHeight="1">
      <c r="A174" s="48"/>
      <c r="B174" s="48"/>
      <c r="C174" s="48"/>
      <c r="D174" s="48"/>
      <c r="E174" s="48"/>
      <c r="F174" s="48"/>
      <c r="G174" s="156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217"/>
      <c r="X174" s="217"/>
      <c r="Y174" s="217"/>
    </row>
    <row r="175" spans="1:25" ht="15.75" customHeight="1">
      <c r="A175" s="48"/>
      <c r="B175" s="48"/>
      <c r="C175" s="48"/>
      <c r="D175" s="48"/>
      <c r="E175" s="48"/>
      <c r="F175" s="48"/>
      <c r="G175" s="156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217"/>
      <c r="X175" s="217"/>
      <c r="Y175" s="217"/>
    </row>
    <row r="176" spans="1:25" ht="15.75" customHeight="1">
      <c r="A176" s="48"/>
      <c r="B176" s="48"/>
      <c r="C176" s="48"/>
      <c r="D176" s="48"/>
      <c r="E176" s="48"/>
      <c r="F176" s="48"/>
      <c r="G176" s="156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217"/>
      <c r="X176" s="217"/>
      <c r="Y176" s="217"/>
    </row>
    <row r="177" spans="1:25" ht="15.75" customHeight="1">
      <c r="A177" s="48"/>
      <c r="B177" s="48"/>
      <c r="C177" s="48"/>
      <c r="D177" s="48"/>
      <c r="E177" s="48"/>
      <c r="F177" s="48"/>
      <c r="G177" s="156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217"/>
      <c r="X177" s="217"/>
      <c r="Y177" s="217"/>
    </row>
    <row r="178" spans="1:25" ht="15.75" customHeight="1">
      <c r="A178" s="48"/>
      <c r="B178" s="48"/>
      <c r="C178" s="48"/>
      <c r="D178" s="48"/>
      <c r="E178" s="48"/>
      <c r="F178" s="48"/>
      <c r="G178" s="156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217"/>
      <c r="X178" s="217"/>
      <c r="Y178" s="217"/>
    </row>
    <row r="179" spans="1:25" ht="15.75" customHeight="1">
      <c r="A179" s="48"/>
      <c r="B179" s="48"/>
      <c r="C179" s="48"/>
      <c r="D179" s="48"/>
      <c r="E179" s="48"/>
      <c r="F179" s="48"/>
      <c r="G179" s="156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217"/>
      <c r="X179" s="217"/>
      <c r="Y179" s="217"/>
    </row>
    <row r="180" spans="1:25" ht="15.75" customHeight="1">
      <c r="A180" s="48"/>
      <c r="B180" s="48"/>
      <c r="C180" s="48"/>
      <c r="D180" s="48"/>
      <c r="E180" s="48"/>
      <c r="F180" s="48"/>
      <c r="G180" s="156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217"/>
      <c r="X180" s="217"/>
      <c r="Y180" s="217"/>
    </row>
    <row r="181" spans="1:25" ht="15.75" customHeight="1">
      <c r="A181" s="48"/>
      <c r="B181" s="48"/>
      <c r="C181" s="48"/>
      <c r="D181" s="48"/>
      <c r="E181" s="48"/>
      <c r="F181" s="48"/>
      <c r="G181" s="156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217"/>
      <c r="X181" s="217"/>
      <c r="Y181" s="217"/>
    </row>
    <row r="182" spans="1:25" ht="15.75" customHeight="1">
      <c r="A182" s="48"/>
      <c r="B182" s="48"/>
      <c r="C182" s="48"/>
      <c r="D182" s="48"/>
      <c r="E182" s="48"/>
      <c r="F182" s="48"/>
      <c r="G182" s="156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217"/>
      <c r="X182" s="217"/>
      <c r="Y182" s="217"/>
    </row>
    <row r="183" spans="1:25" ht="15.75" customHeight="1">
      <c r="A183" s="48"/>
      <c r="B183" s="48"/>
      <c r="C183" s="48"/>
      <c r="D183" s="48"/>
      <c r="E183" s="48"/>
      <c r="F183" s="48"/>
      <c r="G183" s="156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217"/>
      <c r="X183" s="217"/>
      <c r="Y183" s="217"/>
    </row>
    <row r="184" spans="1:25" ht="15.75" customHeight="1">
      <c r="A184" s="48"/>
      <c r="B184" s="48"/>
      <c r="C184" s="48"/>
      <c r="D184" s="48"/>
      <c r="E184" s="48"/>
      <c r="F184" s="48"/>
      <c r="G184" s="156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217"/>
      <c r="X184" s="217"/>
      <c r="Y184" s="217"/>
    </row>
    <row r="185" spans="1:25" ht="15.75" customHeight="1">
      <c r="A185" s="48"/>
      <c r="B185" s="48"/>
      <c r="C185" s="48"/>
      <c r="D185" s="48"/>
      <c r="E185" s="48"/>
      <c r="F185" s="48"/>
      <c r="G185" s="156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217"/>
      <c r="X185" s="217"/>
      <c r="Y185" s="217"/>
    </row>
    <row r="186" spans="1:25" ht="15.75" customHeight="1">
      <c r="A186" s="48"/>
      <c r="B186" s="48"/>
      <c r="C186" s="48"/>
      <c r="D186" s="48"/>
      <c r="E186" s="48"/>
      <c r="F186" s="48"/>
      <c r="G186" s="156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217"/>
      <c r="X186" s="217"/>
      <c r="Y186" s="217"/>
    </row>
    <row r="187" spans="1:25" ht="15.75" customHeight="1">
      <c r="A187" s="48"/>
      <c r="B187" s="48"/>
      <c r="C187" s="48"/>
      <c r="D187" s="48"/>
      <c r="E187" s="48"/>
      <c r="F187" s="48"/>
      <c r="G187" s="156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217"/>
      <c r="X187" s="217"/>
      <c r="Y187" s="217"/>
    </row>
    <row r="188" spans="1:25" ht="15.75" customHeight="1">
      <c r="A188" s="48"/>
      <c r="B188" s="48"/>
      <c r="C188" s="48"/>
      <c r="D188" s="48"/>
      <c r="E188" s="48"/>
      <c r="F188" s="48"/>
      <c r="G188" s="156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217"/>
      <c r="X188" s="217"/>
      <c r="Y188" s="217"/>
    </row>
    <row r="189" spans="1:25" ht="15.75" customHeight="1">
      <c r="A189" s="48"/>
      <c r="B189" s="48"/>
      <c r="C189" s="48"/>
      <c r="D189" s="48"/>
      <c r="E189" s="48"/>
      <c r="F189" s="48"/>
      <c r="G189" s="156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217"/>
      <c r="X189" s="217"/>
      <c r="Y189" s="217"/>
    </row>
    <row r="190" spans="1:25" ht="15.75" customHeight="1">
      <c r="A190" s="48"/>
      <c r="B190" s="48"/>
      <c r="C190" s="48"/>
      <c r="D190" s="48"/>
      <c r="E190" s="48"/>
      <c r="F190" s="48"/>
      <c r="G190" s="156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217"/>
      <c r="X190" s="217"/>
      <c r="Y190" s="217"/>
    </row>
    <row r="191" spans="1:25" ht="15.75" customHeight="1">
      <c r="A191" s="48"/>
      <c r="B191" s="48"/>
      <c r="C191" s="48"/>
      <c r="D191" s="48"/>
      <c r="E191" s="48"/>
      <c r="F191" s="48"/>
      <c r="G191" s="156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217"/>
      <c r="X191" s="217"/>
      <c r="Y191" s="217"/>
    </row>
    <row r="192" spans="1:25" ht="15.75" customHeight="1">
      <c r="A192" s="48"/>
      <c r="B192" s="48"/>
      <c r="C192" s="48"/>
      <c r="D192" s="48"/>
      <c r="E192" s="48"/>
      <c r="F192" s="48"/>
      <c r="G192" s="156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217"/>
      <c r="X192" s="217"/>
      <c r="Y192" s="217"/>
    </row>
    <row r="193" spans="1:25" ht="15.75" customHeight="1">
      <c r="A193" s="48"/>
      <c r="B193" s="48"/>
      <c r="C193" s="48"/>
      <c r="D193" s="48"/>
      <c r="E193" s="48"/>
      <c r="F193" s="48"/>
      <c r="G193" s="156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217"/>
      <c r="X193" s="217"/>
      <c r="Y193" s="217"/>
    </row>
    <row r="194" spans="1:25" ht="15.75" customHeight="1">
      <c r="A194" s="48"/>
      <c r="B194" s="48"/>
      <c r="C194" s="48"/>
      <c r="D194" s="48"/>
      <c r="E194" s="48"/>
      <c r="F194" s="48"/>
      <c r="G194" s="156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217"/>
      <c r="X194" s="217"/>
      <c r="Y194" s="217"/>
    </row>
    <row r="195" spans="1:25" ht="15.75" customHeight="1">
      <c r="A195" s="48"/>
      <c r="B195" s="48"/>
      <c r="C195" s="48"/>
      <c r="D195" s="48"/>
      <c r="E195" s="48"/>
      <c r="F195" s="48"/>
      <c r="G195" s="156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217"/>
      <c r="X195" s="217"/>
      <c r="Y195" s="217"/>
    </row>
    <row r="196" spans="1:25" ht="15.75" customHeight="1">
      <c r="A196" s="48"/>
      <c r="B196" s="48"/>
      <c r="C196" s="48"/>
      <c r="D196" s="48"/>
      <c r="E196" s="48"/>
      <c r="F196" s="48"/>
      <c r="G196" s="156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217"/>
      <c r="X196" s="217"/>
      <c r="Y196" s="217"/>
    </row>
    <row r="197" spans="1:25" ht="15.75" customHeight="1">
      <c r="A197" s="48"/>
      <c r="B197" s="48"/>
      <c r="C197" s="48"/>
      <c r="D197" s="48"/>
      <c r="E197" s="48"/>
      <c r="F197" s="48"/>
      <c r="G197" s="156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217"/>
      <c r="X197" s="217"/>
      <c r="Y197" s="217"/>
    </row>
    <row r="198" spans="1:25" ht="15.75" customHeight="1">
      <c r="A198" s="48"/>
      <c r="B198" s="48"/>
      <c r="C198" s="48"/>
      <c r="D198" s="48"/>
      <c r="E198" s="48"/>
      <c r="F198" s="48"/>
      <c r="G198" s="156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217"/>
      <c r="X198" s="217"/>
      <c r="Y198" s="217"/>
    </row>
    <row r="199" spans="1:25" ht="15.75" customHeight="1">
      <c r="A199" s="48"/>
      <c r="B199" s="48"/>
      <c r="C199" s="48"/>
      <c r="D199" s="48"/>
      <c r="E199" s="48"/>
      <c r="F199" s="48"/>
      <c r="G199" s="156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217"/>
      <c r="X199" s="217"/>
      <c r="Y199" s="217"/>
    </row>
    <row r="200" spans="1:25" ht="15.75" customHeight="1">
      <c r="A200" s="48"/>
      <c r="B200" s="48"/>
      <c r="C200" s="48"/>
      <c r="D200" s="48"/>
      <c r="E200" s="48"/>
      <c r="F200" s="48"/>
      <c r="G200" s="156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217"/>
      <c r="X200" s="217"/>
      <c r="Y200" s="217"/>
    </row>
    <row r="201" spans="1:25" ht="15.75" customHeight="1">
      <c r="A201" s="48"/>
      <c r="B201" s="48"/>
      <c r="C201" s="48"/>
      <c r="D201" s="48"/>
      <c r="E201" s="48"/>
      <c r="F201" s="48"/>
      <c r="G201" s="156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217"/>
      <c r="X201" s="217"/>
      <c r="Y201" s="217"/>
    </row>
    <row r="202" spans="1:25" ht="15.75" customHeight="1">
      <c r="A202" s="48"/>
      <c r="B202" s="48"/>
      <c r="C202" s="48"/>
      <c r="D202" s="48"/>
      <c r="E202" s="48"/>
      <c r="F202" s="48"/>
      <c r="G202" s="156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217"/>
      <c r="X202" s="217"/>
      <c r="Y202" s="217"/>
    </row>
    <row r="203" spans="1:25" ht="15.75" customHeight="1">
      <c r="A203" s="48"/>
      <c r="B203" s="48"/>
      <c r="C203" s="48"/>
      <c r="D203" s="48"/>
      <c r="E203" s="48"/>
      <c r="F203" s="48"/>
      <c r="G203" s="156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217"/>
      <c r="X203" s="217"/>
      <c r="Y203" s="217"/>
    </row>
    <row r="204" spans="1:25" ht="15.75" customHeight="1">
      <c r="A204" s="48"/>
      <c r="B204" s="48"/>
      <c r="C204" s="48"/>
      <c r="D204" s="48"/>
      <c r="E204" s="48"/>
      <c r="F204" s="48"/>
      <c r="G204" s="156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217"/>
      <c r="X204" s="217"/>
      <c r="Y204" s="217"/>
    </row>
    <row r="205" spans="1:25" ht="15.75" customHeight="1">
      <c r="A205" s="48"/>
      <c r="B205" s="48"/>
      <c r="C205" s="48"/>
      <c r="D205" s="48"/>
      <c r="E205" s="48"/>
      <c r="F205" s="48"/>
      <c r="G205" s="156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217"/>
      <c r="X205" s="217"/>
      <c r="Y205" s="217"/>
    </row>
    <row r="206" spans="1:25" ht="15.75" customHeight="1">
      <c r="A206" s="48"/>
      <c r="B206" s="48"/>
      <c r="C206" s="48"/>
      <c r="D206" s="48"/>
      <c r="E206" s="48"/>
      <c r="F206" s="48"/>
      <c r="G206" s="156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217"/>
      <c r="X206" s="217"/>
      <c r="Y206" s="217"/>
    </row>
    <row r="207" spans="1:25" ht="15.75" customHeight="1">
      <c r="A207" s="48"/>
      <c r="B207" s="48"/>
      <c r="C207" s="48"/>
      <c r="D207" s="48"/>
      <c r="E207" s="48"/>
      <c r="F207" s="48"/>
      <c r="G207" s="156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217"/>
      <c r="X207" s="217"/>
      <c r="Y207" s="217"/>
    </row>
    <row r="208" spans="1:25" ht="15.75" customHeight="1">
      <c r="A208" s="48"/>
      <c r="B208" s="48"/>
      <c r="C208" s="48"/>
      <c r="D208" s="48"/>
      <c r="E208" s="48"/>
      <c r="F208" s="48"/>
      <c r="G208" s="156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217"/>
      <c r="X208" s="217"/>
      <c r="Y208" s="217"/>
    </row>
    <row r="209" spans="1:25" ht="15.75" customHeight="1">
      <c r="A209" s="48"/>
      <c r="B209" s="48"/>
      <c r="C209" s="48"/>
      <c r="D209" s="48"/>
      <c r="E209" s="48"/>
      <c r="F209" s="48"/>
      <c r="G209" s="156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217"/>
      <c r="X209" s="217"/>
      <c r="Y209" s="217"/>
    </row>
    <row r="210" spans="1:25" ht="15.75" customHeight="1">
      <c r="A210" s="48"/>
      <c r="B210" s="48"/>
      <c r="C210" s="48"/>
      <c r="D210" s="48"/>
      <c r="E210" s="48"/>
      <c r="F210" s="48"/>
      <c r="G210" s="156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217"/>
      <c r="X210" s="217"/>
      <c r="Y210" s="217"/>
    </row>
    <row r="211" spans="1:25" ht="15.75" customHeight="1">
      <c r="A211" s="48"/>
      <c r="B211" s="48"/>
      <c r="C211" s="48"/>
      <c r="D211" s="48"/>
      <c r="E211" s="48"/>
      <c r="F211" s="48"/>
      <c r="G211" s="156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217"/>
      <c r="X211" s="217"/>
      <c r="Y211" s="217"/>
    </row>
    <row r="212" spans="1:25" ht="15.75" customHeight="1">
      <c r="A212" s="48"/>
      <c r="B212" s="48"/>
      <c r="C212" s="48"/>
      <c r="D212" s="48"/>
      <c r="E212" s="48"/>
      <c r="F212" s="48"/>
      <c r="G212" s="156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217"/>
      <c r="X212" s="217"/>
      <c r="Y212" s="217"/>
    </row>
    <row r="213" spans="1:25" ht="15.75" customHeight="1">
      <c r="A213" s="48"/>
      <c r="B213" s="48"/>
      <c r="C213" s="48"/>
      <c r="D213" s="48"/>
      <c r="E213" s="48"/>
      <c r="F213" s="48"/>
      <c r="G213" s="156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217"/>
      <c r="X213" s="217"/>
      <c r="Y213" s="217"/>
    </row>
    <row r="214" spans="1:25" ht="15.75" customHeight="1">
      <c r="A214" s="48"/>
      <c r="B214" s="48"/>
      <c r="C214" s="48"/>
      <c r="D214" s="48"/>
      <c r="E214" s="48"/>
      <c r="F214" s="48"/>
      <c r="G214" s="156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217"/>
      <c r="X214" s="217"/>
      <c r="Y214" s="217"/>
    </row>
    <row r="215" spans="1:25" ht="15.75" customHeight="1">
      <c r="A215" s="48"/>
      <c r="B215" s="48"/>
      <c r="C215" s="48"/>
      <c r="D215" s="48"/>
      <c r="E215" s="48"/>
      <c r="F215" s="48"/>
      <c r="G215" s="156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217"/>
      <c r="X215" s="217"/>
      <c r="Y215" s="217"/>
    </row>
    <row r="216" spans="1:25" ht="15.75" customHeight="1">
      <c r="A216" s="48"/>
      <c r="B216" s="48"/>
      <c r="C216" s="48"/>
      <c r="D216" s="48"/>
      <c r="E216" s="48"/>
      <c r="F216" s="48"/>
      <c r="G216" s="156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217"/>
      <c r="X216" s="217"/>
      <c r="Y216" s="217"/>
    </row>
    <row r="217" spans="1:25" ht="15.75" customHeight="1">
      <c r="A217" s="48"/>
      <c r="B217" s="48"/>
      <c r="C217" s="48"/>
      <c r="D217" s="48"/>
      <c r="E217" s="48"/>
      <c r="F217" s="48"/>
      <c r="G217" s="156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217"/>
      <c r="X217" s="217"/>
      <c r="Y217" s="217"/>
    </row>
    <row r="218" spans="1:25" ht="15.75" customHeight="1">
      <c r="A218" s="48"/>
      <c r="B218" s="48"/>
      <c r="C218" s="48"/>
      <c r="D218" s="48"/>
      <c r="E218" s="48"/>
      <c r="F218" s="48"/>
      <c r="G218" s="156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217"/>
      <c r="X218" s="217"/>
      <c r="Y218" s="217"/>
    </row>
    <row r="219" spans="1:25" ht="15.75" customHeight="1">
      <c r="A219" s="48"/>
      <c r="B219" s="48"/>
      <c r="C219" s="48"/>
      <c r="D219" s="48"/>
      <c r="E219" s="48"/>
      <c r="F219" s="48"/>
      <c r="G219" s="156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217"/>
      <c r="X219" s="217"/>
      <c r="Y219" s="217"/>
    </row>
    <row r="220" spans="1:25" ht="15.75" customHeight="1">
      <c r="A220" s="48"/>
      <c r="B220" s="48"/>
      <c r="C220" s="48"/>
      <c r="D220" s="48"/>
      <c r="E220" s="48"/>
      <c r="F220" s="48"/>
      <c r="G220" s="156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217"/>
      <c r="X220" s="217"/>
      <c r="Y220" s="217"/>
    </row>
    <row r="221" spans="1:25" ht="15.75" customHeight="1">
      <c r="A221" s="48"/>
      <c r="B221" s="48"/>
      <c r="C221" s="48"/>
      <c r="D221" s="48"/>
      <c r="E221" s="48"/>
      <c r="F221" s="48"/>
      <c r="G221" s="156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217"/>
      <c r="X221" s="217"/>
      <c r="Y221" s="217"/>
    </row>
    <row r="222" spans="1:25" ht="15.75" customHeight="1">
      <c r="A222" s="48"/>
      <c r="B222" s="48"/>
      <c r="C222" s="48"/>
      <c r="D222" s="48"/>
      <c r="E222" s="48"/>
      <c r="F222" s="48"/>
      <c r="G222" s="156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217"/>
      <c r="X222" s="217"/>
      <c r="Y222" s="217"/>
    </row>
    <row r="223" spans="1:25" ht="15.75" customHeight="1">
      <c r="A223" s="48"/>
      <c r="B223" s="48"/>
      <c r="C223" s="48"/>
      <c r="D223" s="48"/>
      <c r="E223" s="48"/>
      <c r="F223" s="48"/>
      <c r="G223" s="156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217"/>
      <c r="X223" s="217"/>
      <c r="Y223" s="217"/>
    </row>
    <row r="224" spans="1:25" ht="15.75" customHeight="1">
      <c r="A224" s="48"/>
      <c r="B224" s="48"/>
      <c r="C224" s="48"/>
      <c r="D224" s="48"/>
      <c r="E224" s="48"/>
      <c r="F224" s="48"/>
      <c r="G224" s="156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217"/>
      <c r="X224" s="217"/>
      <c r="Y224" s="217"/>
    </row>
    <row r="225" spans="1:25" ht="15.75" customHeight="1">
      <c r="A225" s="48"/>
      <c r="B225" s="48"/>
      <c r="C225" s="48"/>
      <c r="D225" s="48"/>
      <c r="E225" s="48"/>
      <c r="F225" s="48"/>
      <c r="G225" s="156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217"/>
      <c r="X225" s="217"/>
      <c r="Y225" s="217"/>
    </row>
    <row r="226" spans="1:25" ht="15.75" customHeight="1">
      <c r="A226" s="48"/>
      <c r="B226" s="48"/>
      <c r="C226" s="48"/>
      <c r="D226" s="48"/>
      <c r="E226" s="48"/>
      <c r="F226" s="48"/>
      <c r="G226" s="156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217"/>
      <c r="X226" s="217"/>
      <c r="Y226" s="217"/>
    </row>
    <row r="227" spans="1:25" ht="15.75" customHeight="1">
      <c r="A227" s="48"/>
      <c r="B227" s="48"/>
      <c r="C227" s="48"/>
      <c r="D227" s="48"/>
      <c r="E227" s="48"/>
      <c r="F227" s="48"/>
      <c r="G227" s="156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217"/>
      <c r="X227" s="217"/>
      <c r="Y227" s="217"/>
    </row>
    <row r="228" spans="1:25" ht="15.75" customHeight="1">
      <c r="A228" s="48"/>
      <c r="B228" s="48"/>
      <c r="C228" s="48"/>
      <c r="D228" s="48"/>
      <c r="E228" s="48"/>
      <c r="F228" s="48"/>
      <c r="G228" s="156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217"/>
      <c r="X228" s="217"/>
      <c r="Y228" s="217"/>
    </row>
    <row r="229" spans="1:25" ht="15.75" customHeight="1">
      <c r="A229" s="48"/>
      <c r="B229" s="48"/>
      <c r="C229" s="48"/>
      <c r="D229" s="48"/>
      <c r="E229" s="48"/>
      <c r="F229" s="48"/>
      <c r="G229" s="156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217"/>
      <c r="X229" s="217"/>
      <c r="Y229" s="217"/>
    </row>
    <row r="230" spans="1:25" ht="15.75" customHeight="1">
      <c r="A230" s="48"/>
      <c r="B230" s="48"/>
      <c r="C230" s="48"/>
      <c r="D230" s="48"/>
      <c r="E230" s="48"/>
      <c r="F230" s="48"/>
      <c r="G230" s="156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217"/>
      <c r="X230" s="217"/>
      <c r="Y230" s="217"/>
    </row>
    <row r="231" spans="1:25" ht="15.75" customHeight="1">
      <c r="A231" s="48"/>
      <c r="B231" s="48"/>
      <c r="C231" s="48"/>
      <c r="D231" s="48"/>
      <c r="E231" s="48"/>
      <c r="F231" s="48"/>
      <c r="G231" s="156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217"/>
      <c r="X231" s="217"/>
      <c r="Y231" s="217"/>
    </row>
    <row r="232" spans="1:25" ht="15.75" customHeight="1">
      <c r="A232" s="48"/>
      <c r="B232" s="48"/>
      <c r="C232" s="48"/>
      <c r="D232" s="48"/>
      <c r="E232" s="48"/>
      <c r="F232" s="48"/>
      <c r="G232" s="156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217"/>
      <c r="X232" s="217"/>
      <c r="Y232" s="217"/>
    </row>
    <row r="233" spans="1:25" ht="15.75" customHeight="1">
      <c r="A233" s="48"/>
      <c r="B233" s="48"/>
      <c r="C233" s="48"/>
      <c r="D233" s="48"/>
      <c r="E233" s="48"/>
      <c r="F233" s="48"/>
      <c r="G233" s="156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217"/>
      <c r="X233" s="217"/>
      <c r="Y233" s="217"/>
    </row>
    <row r="234" spans="1:25" ht="15.75" customHeight="1">
      <c r="A234" s="48"/>
      <c r="B234" s="48"/>
      <c r="C234" s="48"/>
      <c r="D234" s="48"/>
      <c r="E234" s="48"/>
      <c r="F234" s="48"/>
      <c r="G234" s="156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217"/>
      <c r="X234" s="217"/>
      <c r="Y234" s="217"/>
    </row>
    <row r="235" spans="1:25" ht="15.75" customHeight="1">
      <c r="A235" s="48"/>
      <c r="B235" s="48"/>
      <c r="C235" s="48"/>
      <c r="D235" s="48"/>
      <c r="E235" s="48"/>
      <c r="F235" s="48"/>
      <c r="G235" s="156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217"/>
      <c r="X235" s="217"/>
      <c r="Y235" s="217"/>
    </row>
    <row r="236" spans="1:25" ht="15.75" customHeight="1">
      <c r="A236" s="48"/>
      <c r="B236" s="48"/>
      <c r="C236" s="48"/>
      <c r="D236" s="48"/>
      <c r="E236" s="48"/>
      <c r="F236" s="48"/>
      <c r="G236" s="156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217"/>
      <c r="X236" s="217"/>
      <c r="Y236" s="217"/>
    </row>
    <row r="237" spans="1:25" ht="15.75" customHeight="1">
      <c r="A237" s="48"/>
      <c r="B237" s="48"/>
      <c r="C237" s="48"/>
      <c r="D237" s="48"/>
      <c r="E237" s="48"/>
      <c r="F237" s="48"/>
      <c r="G237" s="156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217"/>
      <c r="X237" s="217"/>
      <c r="Y237" s="217"/>
    </row>
    <row r="238" spans="1:25" ht="15.75" customHeight="1">
      <c r="A238" s="48"/>
      <c r="B238" s="48"/>
      <c r="C238" s="48"/>
      <c r="D238" s="48"/>
      <c r="E238" s="48"/>
      <c r="F238" s="48"/>
      <c r="G238" s="156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217"/>
      <c r="X238" s="217"/>
      <c r="Y238" s="217"/>
    </row>
    <row r="239" spans="1:25" ht="15.75" customHeight="1">
      <c r="A239" s="48"/>
      <c r="B239" s="48"/>
      <c r="C239" s="48"/>
      <c r="D239" s="48"/>
      <c r="E239" s="48"/>
      <c r="F239" s="48"/>
      <c r="G239" s="156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217"/>
      <c r="X239" s="217"/>
      <c r="Y239" s="217"/>
    </row>
    <row r="240" spans="1:25" ht="15.75" customHeight="1">
      <c r="A240" s="48"/>
      <c r="B240" s="48"/>
      <c r="C240" s="48"/>
      <c r="D240" s="48"/>
      <c r="E240" s="48"/>
      <c r="F240" s="48"/>
      <c r="G240" s="156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217"/>
      <c r="X240" s="217"/>
      <c r="Y240" s="217"/>
    </row>
    <row r="241" spans="1:25" ht="15.75" customHeight="1">
      <c r="A241" s="48"/>
      <c r="B241" s="48"/>
      <c r="C241" s="48"/>
      <c r="D241" s="48"/>
      <c r="E241" s="48"/>
      <c r="F241" s="48"/>
      <c r="G241" s="156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217"/>
      <c r="X241" s="217"/>
      <c r="Y241" s="217"/>
    </row>
    <row r="242" spans="1:25" ht="15.75" customHeight="1">
      <c r="A242" s="48"/>
      <c r="B242" s="48"/>
      <c r="C242" s="48"/>
      <c r="D242" s="48"/>
      <c r="E242" s="48"/>
      <c r="F242" s="48"/>
      <c r="G242" s="156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217"/>
      <c r="X242" s="217"/>
      <c r="Y242" s="217"/>
    </row>
    <row r="243" spans="1:25" ht="15.75" customHeight="1">
      <c r="A243" s="48"/>
      <c r="B243" s="48"/>
      <c r="C243" s="48"/>
      <c r="D243" s="48"/>
      <c r="E243" s="48"/>
      <c r="F243" s="48"/>
      <c r="G243" s="156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217"/>
      <c r="X243" s="217"/>
      <c r="Y243" s="217"/>
    </row>
    <row r="244" spans="1:25" ht="15.75" customHeight="1">
      <c r="A244" s="48"/>
      <c r="B244" s="48"/>
      <c r="C244" s="48"/>
      <c r="D244" s="48"/>
      <c r="E244" s="48"/>
      <c r="F244" s="48"/>
      <c r="G244" s="156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217"/>
      <c r="X244" s="217"/>
      <c r="Y244" s="217"/>
    </row>
    <row r="245" spans="1:25" ht="15.75" customHeight="1">
      <c r="A245" s="48"/>
      <c r="B245" s="48"/>
      <c r="C245" s="48"/>
      <c r="D245" s="48"/>
      <c r="E245" s="48"/>
      <c r="F245" s="48"/>
      <c r="G245" s="156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217"/>
      <c r="X245" s="217"/>
      <c r="Y245" s="217"/>
    </row>
    <row r="246" spans="1:25" ht="15.75" customHeight="1">
      <c r="A246" s="48"/>
      <c r="B246" s="48"/>
      <c r="C246" s="48"/>
      <c r="D246" s="48"/>
      <c r="E246" s="48"/>
      <c r="F246" s="48"/>
      <c r="G246" s="156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217"/>
      <c r="X246" s="217"/>
      <c r="Y246" s="217"/>
    </row>
    <row r="247" spans="1:25" ht="15.75" customHeight="1">
      <c r="A247" s="48"/>
      <c r="B247" s="48"/>
      <c r="C247" s="48"/>
      <c r="D247" s="48"/>
      <c r="E247" s="48"/>
      <c r="F247" s="48"/>
      <c r="G247" s="156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217"/>
      <c r="X247" s="217"/>
      <c r="Y247" s="217"/>
    </row>
    <row r="248" spans="1:25" ht="15.75" customHeight="1">
      <c r="A248" s="48"/>
      <c r="B248" s="48"/>
      <c r="C248" s="48"/>
      <c r="D248" s="48"/>
      <c r="E248" s="48"/>
      <c r="F248" s="48"/>
      <c r="G248" s="156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217"/>
      <c r="X248" s="217"/>
      <c r="Y248" s="217"/>
    </row>
    <row r="249" spans="1:25" ht="15.75" customHeight="1">
      <c r="A249" s="48"/>
      <c r="B249" s="48"/>
      <c r="C249" s="48"/>
      <c r="D249" s="48"/>
      <c r="E249" s="48"/>
      <c r="F249" s="48"/>
      <c r="G249" s="156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217"/>
      <c r="X249" s="217"/>
      <c r="Y249" s="217"/>
    </row>
    <row r="250" spans="1:25" ht="15.75" customHeight="1">
      <c r="A250" s="48"/>
      <c r="B250" s="48"/>
      <c r="C250" s="48"/>
      <c r="D250" s="48"/>
      <c r="E250" s="48"/>
      <c r="F250" s="48"/>
      <c r="G250" s="156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217"/>
      <c r="X250" s="217"/>
      <c r="Y250" s="217"/>
    </row>
    <row r="251" spans="1:25" ht="15.75" customHeight="1">
      <c r="A251" s="48"/>
      <c r="B251" s="48"/>
      <c r="C251" s="48"/>
      <c r="D251" s="48"/>
      <c r="E251" s="48"/>
      <c r="F251" s="48"/>
      <c r="G251" s="156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217"/>
      <c r="X251" s="217"/>
      <c r="Y251" s="217"/>
    </row>
    <row r="252" spans="1:25" ht="15.75" customHeight="1">
      <c r="A252" s="48"/>
      <c r="B252" s="48"/>
      <c r="C252" s="48"/>
      <c r="D252" s="48"/>
      <c r="E252" s="48"/>
      <c r="F252" s="48"/>
      <c r="G252" s="156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217"/>
      <c r="X252" s="217"/>
      <c r="Y252" s="217"/>
    </row>
    <row r="253" spans="1:25" ht="15.75" customHeight="1">
      <c r="A253" s="48"/>
      <c r="B253" s="48"/>
      <c r="C253" s="48"/>
      <c r="D253" s="48"/>
      <c r="E253" s="48"/>
      <c r="F253" s="48"/>
      <c r="G253" s="156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217"/>
      <c r="X253" s="217"/>
      <c r="Y253" s="217"/>
    </row>
    <row r="254" spans="1:25" ht="15.75" customHeight="1">
      <c r="A254" s="48"/>
      <c r="B254" s="48"/>
      <c r="C254" s="48"/>
      <c r="D254" s="48"/>
      <c r="E254" s="48"/>
      <c r="F254" s="48"/>
      <c r="G254" s="156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217"/>
      <c r="X254" s="217"/>
      <c r="Y254" s="217"/>
    </row>
    <row r="255" spans="1:25" ht="15.75" customHeight="1">
      <c r="A255" s="48"/>
      <c r="B255" s="48"/>
      <c r="C255" s="48"/>
      <c r="D255" s="48"/>
      <c r="E255" s="48"/>
      <c r="F255" s="48"/>
      <c r="G255" s="156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217"/>
      <c r="X255" s="217"/>
      <c r="Y255" s="217"/>
    </row>
    <row r="256" spans="1:25" ht="15.75" customHeight="1">
      <c r="A256" s="48"/>
      <c r="B256" s="48"/>
      <c r="C256" s="48"/>
      <c r="D256" s="48"/>
      <c r="E256" s="48"/>
      <c r="F256" s="48"/>
      <c r="G256" s="156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217"/>
      <c r="X256" s="217"/>
      <c r="Y256" s="217"/>
    </row>
    <row r="257" spans="1:25" ht="15.75" customHeight="1">
      <c r="A257" s="48"/>
      <c r="B257" s="48"/>
      <c r="C257" s="48"/>
      <c r="D257" s="48"/>
      <c r="E257" s="48"/>
      <c r="F257" s="48"/>
      <c r="G257" s="156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217"/>
      <c r="X257" s="217"/>
      <c r="Y257" s="217"/>
    </row>
    <row r="258" spans="1:25" ht="15.75" customHeight="1">
      <c r="A258" s="48"/>
      <c r="B258" s="48"/>
      <c r="C258" s="48"/>
      <c r="D258" s="48"/>
      <c r="E258" s="48"/>
      <c r="F258" s="48"/>
      <c r="G258" s="156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217"/>
      <c r="X258" s="217"/>
      <c r="Y258" s="217"/>
    </row>
    <row r="259" spans="1:25" ht="15.75" customHeight="1">
      <c r="A259" s="48"/>
      <c r="B259" s="48"/>
      <c r="C259" s="48"/>
      <c r="D259" s="48"/>
      <c r="E259" s="48"/>
      <c r="F259" s="48"/>
      <c r="G259" s="156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217"/>
      <c r="X259" s="217"/>
      <c r="Y259" s="217"/>
    </row>
    <row r="260" spans="1:25" ht="15.75" customHeight="1">
      <c r="A260" s="48"/>
      <c r="B260" s="48"/>
      <c r="C260" s="48"/>
      <c r="D260" s="48"/>
      <c r="E260" s="48"/>
      <c r="F260" s="48"/>
      <c r="G260" s="156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217"/>
      <c r="X260" s="217"/>
      <c r="Y260" s="217"/>
    </row>
    <row r="261" spans="1:25" ht="15.75" customHeight="1">
      <c r="A261" s="48"/>
      <c r="B261" s="48"/>
      <c r="C261" s="48"/>
      <c r="D261" s="48"/>
      <c r="E261" s="48"/>
      <c r="F261" s="48"/>
      <c r="G261" s="156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217"/>
      <c r="X261" s="217"/>
      <c r="Y261" s="217"/>
    </row>
    <row r="262" spans="1:25" ht="15.75" customHeight="1">
      <c r="A262" s="48"/>
      <c r="B262" s="48"/>
      <c r="C262" s="48"/>
      <c r="D262" s="48"/>
      <c r="E262" s="48"/>
      <c r="F262" s="48"/>
      <c r="G262" s="156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217"/>
      <c r="X262" s="217"/>
      <c r="Y262" s="217"/>
    </row>
    <row r="263" spans="1:25" ht="15.75" customHeight="1">
      <c r="A263" s="48"/>
      <c r="B263" s="48"/>
      <c r="C263" s="48"/>
      <c r="D263" s="48"/>
      <c r="E263" s="48"/>
      <c r="F263" s="48"/>
      <c r="G263" s="156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217"/>
      <c r="X263" s="217"/>
      <c r="Y263" s="217"/>
    </row>
    <row r="264" spans="1:25" ht="15.75" customHeight="1">
      <c r="A264" s="48"/>
      <c r="B264" s="48"/>
      <c r="C264" s="48"/>
      <c r="D264" s="48"/>
      <c r="E264" s="48"/>
      <c r="F264" s="48"/>
      <c r="G264" s="156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217"/>
      <c r="X264" s="217"/>
      <c r="Y264" s="217"/>
    </row>
    <row r="265" spans="1:25" ht="15.75" customHeight="1">
      <c r="A265" s="48"/>
      <c r="B265" s="48"/>
      <c r="C265" s="48"/>
      <c r="D265" s="48"/>
      <c r="E265" s="48"/>
      <c r="F265" s="48"/>
      <c r="G265" s="156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217"/>
      <c r="X265" s="217"/>
      <c r="Y265" s="217"/>
    </row>
    <row r="266" spans="1:25" ht="15.75" customHeight="1">
      <c r="A266" s="48"/>
      <c r="B266" s="48"/>
      <c r="C266" s="48"/>
      <c r="D266" s="48"/>
      <c r="E266" s="48"/>
      <c r="F266" s="48"/>
      <c r="G266" s="156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217"/>
      <c r="X266" s="217"/>
      <c r="Y266" s="217"/>
    </row>
    <row r="267" spans="1:25" ht="15.75" customHeight="1">
      <c r="A267" s="48"/>
      <c r="B267" s="48"/>
      <c r="C267" s="48"/>
      <c r="D267" s="48"/>
      <c r="E267" s="48"/>
      <c r="F267" s="48"/>
      <c r="G267" s="156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217"/>
      <c r="X267" s="217"/>
      <c r="Y267" s="217"/>
    </row>
    <row r="268" spans="1:25" ht="15.75" customHeight="1">
      <c r="A268" s="48"/>
      <c r="B268" s="48"/>
      <c r="C268" s="48"/>
      <c r="D268" s="48"/>
      <c r="E268" s="48"/>
      <c r="F268" s="48"/>
      <c r="G268" s="156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217"/>
      <c r="X268" s="217"/>
      <c r="Y268" s="217"/>
    </row>
    <row r="269" spans="1:25" ht="15.75" customHeight="1">
      <c r="G269" s="230"/>
      <c r="W269" s="217"/>
      <c r="X269" s="217"/>
      <c r="Y269" s="217"/>
    </row>
    <row r="270" spans="1:25" ht="15.75" customHeight="1">
      <c r="G270" s="230"/>
      <c r="W270" s="217"/>
      <c r="X270" s="217"/>
      <c r="Y270" s="217"/>
    </row>
    <row r="271" spans="1:25" ht="15.75" customHeight="1">
      <c r="G271" s="230"/>
      <c r="W271" s="217"/>
      <c r="X271" s="217"/>
      <c r="Y271" s="217"/>
    </row>
    <row r="272" spans="1:25" ht="15.75" customHeight="1">
      <c r="G272" s="230"/>
      <c r="W272" s="217"/>
      <c r="X272" s="217"/>
      <c r="Y272" s="217"/>
    </row>
    <row r="273" spans="7:25" ht="15.75" customHeight="1">
      <c r="G273" s="230"/>
      <c r="W273" s="217"/>
      <c r="X273" s="217"/>
      <c r="Y273" s="217"/>
    </row>
    <row r="274" spans="7:25" ht="15.75" customHeight="1">
      <c r="G274" s="230"/>
      <c r="W274" s="217"/>
      <c r="X274" s="217"/>
      <c r="Y274" s="217"/>
    </row>
    <row r="275" spans="7:25" ht="15.75" customHeight="1">
      <c r="G275" s="230"/>
      <c r="W275" s="217"/>
      <c r="X275" s="217"/>
      <c r="Y275" s="217"/>
    </row>
    <row r="276" spans="7:25" ht="15.75" customHeight="1">
      <c r="G276" s="230"/>
      <c r="W276" s="217"/>
      <c r="X276" s="217"/>
      <c r="Y276" s="217"/>
    </row>
    <row r="277" spans="7:25" ht="15.75" customHeight="1">
      <c r="G277" s="230"/>
      <c r="W277" s="217"/>
      <c r="X277" s="217"/>
      <c r="Y277" s="217"/>
    </row>
    <row r="278" spans="7:25" ht="15.75" customHeight="1">
      <c r="G278" s="230"/>
      <c r="W278" s="217"/>
      <c r="X278" s="217"/>
      <c r="Y278" s="217"/>
    </row>
    <row r="279" spans="7:25" ht="15.75" customHeight="1">
      <c r="G279" s="230"/>
      <c r="W279" s="217"/>
      <c r="X279" s="217"/>
      <c r="Y279" s="217"/>
    </row>
    <row r="280" spans="7:25" ht="15.75" customHeight="1">
      <c r="G280" s="230"/>
      <c r="W280" s="217"/>
      <c r="X280" s="217"/>
      <c r="Y280" s="217"/>
    </row>
    <row r="281" spans="7:25" ht="15.75" customHeight="1">
      <c r="G281" s="230"/>
      <c r="W281" s="217"/>
      <c r="X281" s="217"/>
      <c r="Y281" s="217"/>
    </row>
    <row r="282" spans="7:25" ht="15.75" customHeight="1">
      <c r="G282" s="230"/>
      <c r="W282" s="217"/>
      <c r="X282" s="217"/>
      <c r="Y282" s="217"/>
    </row>
    <row r="283" spans="7:25" ht="15.75" customHeight="1">
      <c r="G283" s="230"/>
      <c r="W283" s="217"/>
      <c r="X283" s="217"/>
      <c r="Y283" s="217"/>
    </row>
    <row r="284" spans="7:25" ht="15.75" customHeight="1">
      <c r="G284" s="230"/>
      <c r="W284" s="217"/>
      <c r="X284" s="217"/>
      <c r="Y284" s="217"/>
    </row>
    <row r="285" spans="7:25" ht="15.75" customHeight="1">
      <c r="G285" s="230"/>
      <c r="W285" s="217"/>
      <c r="X285" s="217"/>
      <c r="Y285" s="217"/>
    </row>
    <row r="286" spans="7:25" ht="15.75" customHeight="1">
      <c r="G286" s="230"/>
      <c r="W286" s="217"/>
      <c r="X286" s="217"/>
      <c r="Y286" s="217"/>
    </row>
    <row r="287" spans="7:25" ht="15.75" customHeight="1">
      <c r="G287" s="230"/>
      <c r="W287" s="217"/>
      <c r="X287" s="217"/>
      <c r="Y287" s="217"/>
    </row>
    <row r="288" spans="7:25" ht="15.75" customHeight="1">
      <c r="G288" s="230"/>
      <c r="W288" s="217"/>
      <c r="X288" s="217"/>
      <c r="Y288" s="217"/>
    </row>
    <row r="289" spans="7:25" ht="15.75" customHeight="1">
      <c r="G289" s="230"/>
      <c r="W289" s="217"/>
      <c r="X289" s="217"/>
      <c r="Y289" s="217"/>
    </row>
    <row r="290" spans="7:25" ht="15.75" customHeight="1">
      <c r="G290" s="230"/>
      <c r="W290" s="217"/>
      <c r="X290" s="217"/>
      <c r="Y290" s="217"/>
    </row>
    <row r="291" spans="7:25" ht="15.75" customHeight="1">
      <c r="G291" s="230"/>
      <c r="W291" s="217"/>
      <c r="X291" s="217"/>
      <c r="Y291" s="217"/>
    </row>
    <row r="292" spans="7:25" ht="15.75" customHeight="1">
      <c r="G292" s="230"/>
      <c r="W292" s="217"/>
      <c r="X292" s="217"/>
      <c r="Y292" s="217"/>
    </row>
    <row r="293" spans="7:25" ht="15.75" customHeight="1">
      <c r="G293" s="230"/>
      <c r="W293" s="217"/>
      <c r="X293" s="217"/>
      <c r="Y293" s="217"/>
    </row>
    <row r="294" spans="7:25" ht="15.75" customHeight="1">
      <c r="G294" s="230"/>
      <c r="W294" s="217"/>
      <c r="X294" s="217"/>
      <c r="Y294" s="217"/>
    </row>
    <row r="295" spans="7:25" ht="15.75" customHeight="1">
      <c r="G295" s="230"/>
      <c r="W295" s="217"/>
      <c r="X295" s="217"/>
      <c r="Y295" s="217"/>
    </row>
    <row r="296" spans="7:25" ht="15.75" customHeight="1">
      <c r="G296" s="230"/>
      <c r="W296" s="217"/>
      <c r="X296" s="217"/>
      <c r="Y296" s="217"/>
    </row>
    <row r="297" spans="7:25" ht="15.75" customHeight="1">
      <c r="G297" s="230"/>
      <c r="W297" s="217"/>
      <c r="X297" s="217"/>
      <c r="Y297" s="217"/>
    </row>
    <row r="298" spans="7:25" ht="15.75" customHeight="1">
      <c r="G298" s="230"/>
      <c r="W298" s="217"/>
      <c r="X298" s="217"/>
      <c r="Y298" s="217"/>
    </row>
    <row r="299" spans="7:25" ht="15.75" customHeight="1">
      <c r="G299" s="230"/>
      <c r="W299" s="217"/>
      <c r="X299" s="217"/>
      <c r="Y299" s="217"/>
    </row>
    <row r="300" spans="7:25" ht="15.75" customHeight="1">
      <c r="G300" s="230"/>
      <c r="W300" s="217"/>
      <c r="X300" s="217"/>
      <c r="Y300" s="217"/>
    </row>
    <row r="301" spans="7:25" ht="15.75" customHeight="1">
      <c r="G301" s="230"/>
      <c r="W301" s="217"/>
      <c r="X301" s="217"/>
      <c r="Y301" s="217"/>
    </row>
    <row r="302" spans="7:25" ht="15.75" customHeight="1">
      <c r="G302" s="230"/>
      <c r="W302" s="217"/>
      <c r="X302" s="217"/>
      <c r="Y302" s="217"/>
    </row>
    <row r="303" spans="7:25" ht="15.75" customHeight="1">
      <c r="G303" s="230"/>
      <c r="W303" s="217"/>
      <c r="X303" s="217"/>
      <c r="Y303" s="217"/>
    </row>
    <row r="304" spans="7:25" ht="15.75" customHeight="1">
      <c r="G304" s="230"/>
      <c r="W304" s="217"/>
      <c r="X304" s="217"/>
      <c r="Y304" s="217"/>
    </row>
    <row r="305" spans="7:25" ht="15.75" customHeight="1">
      <c r="G305" s="230"/>
      <c r="W305" s="217"/>
      <c r="X305" s="217"/>
      <c r="Y305" s="217"/>
    </row>
    <row r="306" spans="7:25" ht="15.75" customHeight="1">
      <c r="G306" s="230"/>
      <c r="W306" s="217"/>
      <c r="X306" s="217"/>
      <c r="Y306" s="217"/>
    </row>
    <row r="307" spans="7:25" ht="15.75" customHeight="1">
      <c r="G307" s="230"/>
      <c r="W307" s="217"/>
      <c r="X307" s="217"/>
      <c r="Y307" s="217"/>
    </row>
    <row r="308" spans="7:25" ht="15.75" customHeight="1">
      <c r="G308" s="230"/>
      <c r="W308" s="217"/>
      <c r="X308" s="217"/>
      <c r="Y308" s="217"/>
    </row>
    <row r="309" spans="7:25" ht="15.75" customHeight="1">
      <c r="G309" s="230"/>
      <c r="W309" s="217"/>
      <c r="X309" s="217"/>
      <c r="Y309" s="217"/>
    </row>
    <row r="310" spans="7:25" ht="15.75" customHeight="1">
      <c r="G310" s="230"/>
      <c r="W310" s="217"/>
      <c r="X310" s="217"/>
      <c r="Y310" s="217"/>
    </row>
    <row r="311" spans="7:25" ht="15.75" customHeight="1">
      <c r="G311" s="230"/>
      <c r="W311" s="217"/>
      <c r="X311" s="217"/>
      <c r="Y311" s="217"/>
    </row>
    <row r="312" spans="7:25" ht="15.75" customHeight="1">
      <c r="G312" s="230"/>
      <c r="W312" s="217"/>
      <c r="X312" s="217"/>
      <c r="Y312" s="217"/>
    </row>
    <row r="313" spans="7:25" ht="15.75" customHeight="1">
      <c r="G313" s="230"/>
      <c r="W313" s="217"/>
      <c r="X313" s="217"/>
      <c r="Y313" s="217"/>
    </row>
    <row r="314" spans="7:25" ht="15.75" customHeight="1">
      <c r="G314" s="230"/>
      <c r="W314" s="217"/>
      <c r="X314" s="217"/>
      <c r="Y314" s="217"/>
    </row>
    <row r="315" spans="7:25" ht="15.75" customHeight="1">
      <c r="G315" s="230"/>
      <c r="W315" s="217"/>
      <c r="X315" s="217"/>
      <c r="Y315" s="217"/>
    </row>
    <row r="316" spans="7:25" ht="15.75" customHeight="1">
      <c r="G316" s="230"/>
      <c r="W316" s="217"/>
      <c r="X316" s="217"/>
      <c r="Y316" s="217"/>
    </row>
    <row r="317" spans="7:25" ht="15.75" customHeight="1">
      <c r="G317" s="230"/>
      <c r="W317" s="217"/>
      <c r="X317" s="217"/>
      <c r="Y317" s="217"/>
    </row>
    <row r="318" spans="7:25" ht="15.75" customHeight="1">
      <c r="G318" s="230"/>
      <c r="W318" s="217"/>
      <c r="X318" s="217"/>
      <c r="Y318" s="217"/>
    </row>
    <row r="319" spans="7:25" ht="15.75" customHeight="1">
      <c r="G319" s="230"/>
      <c r="W319" s="217"/>
      <c r="X319" s="217"/>
      <c r="Y319" s="217"/>
    </row>
    <row r="320" spans="7:25" ht="15.75" customHeight="1">
      <c r="G320" s="230"/>
      <c r="W320" s="217"/>
      <c r="X320" s="217"/>
      <c r="Y320" s="217"/>
    </row>
    <row r="321" spans="7:25" ht="15.75" customHeight="1">
      <c r="G321" s="230"/>
      <c r="W321" s="217"/>
      <c r="X321" s="217"/>
      <c r="Y321" s="217"/>
    </row>
    <row r="322" spans="7:25" ht="15.75" customHeight="1">
      <c r="G322" s="230"/>
      <c r="W322" s="217"/>
      <c r="X322" s="217"/>
      <c r="Y322" s="217"/>
    </row>
    <row r="323" spans="7:25" ht="15.75" customHeight="1">
      <c r="G323" s="230"/>
      <c r="W323" s="217"/>
      <c r="X323" s="217"/>
      <c r="Y323" s="217"/>
    </row>
    <row r="324" spans="7:25" ht="15.75" customHeight="1">
      <c r="G324" s="230"/>
      <c r="W324" s="217"/>
      <c r="X324" s="217"/>
      <c r="Y324" s="217"/>
    </row>
    <row r="325" spans="7:25" ht="15.75" customHeight="1">
      <c r="G325" s="230"/>
      <c r="W325" s="217"/>
      <c r="X325" s="217"/>
      <c r="Y325" s="217"/>
    </row>
    <row r="326" spans="7:25" ht="15.75" customHeight="1">
      <c r="G326" s="230"/>
      <c r="W326" s="217"/>
      <c r="X326" s="217"/>
      <c r="Y326" s="217"/>
    </row>
    <row r="327" spans="7:25" ht="15.75" customHeight="1">
      <c r="G327" s="230"/>
      <c r="W327" s="217"/>
      <c r="X327" s="217"/>
      <c r="Y327" s="217"/>
    </row>
    <row r="328" spans="7:25" ht="15.75" customHeight="1">
      <c r="G328" s="230"/>
      <c r="W328" s="217"/>
      <c r="X328" s="217"/>
      <c r="Y328" s="217"/>
    </row>
    <row r="329" spans="7:25" ht="15.75" customHeight="1">
      <c r="G329" s="230"/>
      <c r="W329" s="217"/>
      <c r="X329" s="217"/>
      <c r="Y329" s="217"/>
    </row>
    <row r="330" spans="7:25" ht="15.75" customHeight="1">
      <c r="G330" s="230"/>
      <c r="W330" s="217"/>
      <c r="X330" s="217"/>
      <c r="Y330" s="217"/>
    </row>
    <row r="331" spans="7:25" ht="15.75" customHeight="1">
      <c r="G331" s="230"/>
      <c r="W331" s="217"/>
      <c r="X331" s="217"/>
      <c r="Y331" s="217"/>
    </row>
    <row r="332" spans="7:25" ht="15.75" customHeight="1">
      <c r="G332" s="230"/>
      <c r="W332" s="217"/>
      <c r="X332" s="217"/>
      <c r="Y332" s="217"/>
    </row>
    <row r="333" spans="7:25" ht="15.75" customHeight="1">
      <c r="G333" s="230"/>
      <c r="W333" s="217"/>
      <c r="X333" s="217"/>
      <c r="Y333" s="217"/>
    </row>
    <row r="334" spans="7:25" ht="15.75" customHeight="1">
      <c r="G334" s="230"/>
      <c r="W334" s="217"/>
      <c r="X334" s="217"/>
      <c r="Y334" s="217"/>
    </row>
    <row r="335" spans="7:25" ht="15.75" customHeight="1">
      <c r="G335" s="230"/>
      <c r="W335" s="217"/>
      <c r="X335" s="217"/>
      <c r="Y335" s="217"/>
    </row>
    <row r="336" spans="7:25" ht="15.75" customHeight="1">
      <c r="G336" s="230"/>
      <c r="W336" s="217"/>
      <c r="X336" s="217"/>
      <c r="Y336" s="217"/>
    </row>
    <row r="337" spans="7:25" ht="15.75" customHeight="1">
      <c r="G337" s="230"/>
      <c r="W337" s="217"/>
      <c r="X337" s="217"/>
      <c r="Y337" s="217"/>
    </row>
    <row r="338" spans="7:25" ht="15.75" customHeight="1">
      <c r="G338" s="230"/>
      <c r="W338" s="217"/>
      <c r="X338" s="217"/>
      <c r="Y338" s="217"/>
    </row>
    <row r="339" spans="7:25" ht="15.75" customHeight="1">
      <c r="G339" s="230"/>
      <c r="W339" s="217"/>
      <c r="X339" s="217"/>
      <c r="Y339" s="217"/>
    </row>
    <row r="340" spans="7:25" ht="15.75" customHeight="1">
      <c r="G340" s="230"/>
      <c r="W340" s="217"/>
      <c r="X340" s="217"/>
      <c r="Y340" s="217"/>
    </row>
    <row r="341" spans="7:25" ht="15.75" customHeight="1">
      <c r="G341" s="230"/>
      <c r="W341" s="217"/>
      <c r="X341" s="217"/>
      <c r="Y341" s="217"/>
    </row>
    <row r="342" spans="7:25" ht="15.75" customHeight="1">
      <c r="G342" s="230"/>
      <c r="W342" s="217"/>
      <c r="X342" s="217"/>
      <c r="Y342" s="217"/>
    </row>
    <row r="343" spans="7:25" ht="15.75" customHeight="1">
      <c r="G343" s="230"/>
      <c r="W343" s="217"/>
      <c r="X343" s="217"/>
      <c r="Y343" s="217"/>
    </row>
    <row r="344" spans="7:25" ht="15.75" customHeight="1">
      <c r="G344" s="230"/>
      <c r="W344" s="217"/>
      <c r="X344" s="217"/>
      <c r="Y344" s="217"/>
    </row>
    <row r="345" spans="7:25" ht="15.75" customHeight="1">
      <c r="G345" s="230"/>
      <c r="W345" s="217"/>
      <c r="X345" s="217"/>
      <c r="Y345" s="217"/>
    </row>
    <row r="346" spans="7:25" ht="15.75" customHeight="1">
      <c r="G346" s="230"/>
      <c r="W346" s="217"/>
      <c r="X346" s="217"/>
      <c r="Y346" s="217"/>
    </row>
    <row r="347" spans="7:25" ht="15.75" customHeight="1">
      <c r="G347" s="230"/>
      <c r="W347" s="217"/>
      <c r="X347" s="217"/>
      <c r="Y347" s="217"/>
    </row>
    <row r="348" spans="7:25" ht="15.75" customHeight="1">
      <c r="G348" s="230"/>
      <c r="W348" s="217"/>
      <c r="X348" s="217"/>
      <c r="Y348" s="217"/>
    </row>
    <row r="349" spans="7:25" ht="15.75" customHeight="1">
      <c r="G349" s="230"/>
      <c r="W349" s="217"/>
      <c r="X349" s="217"/>
      <c r="Y349" s="217"/>
    </row>
    <row r="350" spans="7:25" ht="15.75" customHeight="1">
      <c r="G350" s="230"/>
      <c r="W350" s="217"/>
      <c r="X350" s="217"/>
      <c r="Y350" s="217"/>
    </row>
    <row r="351" spans="7:25" ht="15.75" customHeight="1">
      <c r="G351" s="230"/>
      <c r="W351" s="217"/>
      <c r="X351" s="217"/>
      <c r="Y351" s="217"/>
    </row>
    <row r="352" spans="7:25" ht="15.75" customHeight="1">
      <c r="G352" s="230"/>
      <c r="W352" s="217"/>
      <c r="X352" s="217"/>
      <c r="Y352" s="217"/>
    </row>
    <row r="353" spans="7:25" ht="15.75" customHeight="1">
      <c r="G353" s="230"/>
      <c r="W353" s="217"/>
      <c r="X353" s="217"/>
      <c r="Y353" s="217"/>
    </row>
    <row r="354" spans="7:25" ht="15.75" customHeight="1">
      <c r="G354" s="230"/>
      <c r="W354" s="217"/>
      <c r="X354" s="217"/>
      <c r="Y354" s="217"/>
    </row>
    <row r="355" spans="7:25" ht="15.75" customHeight="1">
      <c r="G355" s="230"/>
      <c r="W355" s="217"/>
      <c r="X355" s="217"/>
      <c r="Y355" s="217"/>
    </row>
    <row r="356" spans="7:25" ht="15.75" customHeight="1">
      <c r="G356" s="230"/>
      <c r="W356" s="217"/>
      <c r="X356" s="217"/>
      <c r="Y356" s="217"/>
    </row>
    <row r="357" spans="7:25" ht="15.75" customHeight="1">
      <c r="G357" s="230"/>
      <c r="W357" s="217"/>
      <c r="X357" s="217"/>
      <c r="Y357" s="217"/>
    </row>
    <row r="358" spans="7:25" ht="15.75" customHeight="1">
      <c r="G358" s="230"/>
      <c r="W358" s="217"/>
      <c r="X358" s="217"/>
      <c r="Y358" s="217"/>
    </row>
    <row r="359" spans="7:25" ht="15.75" customHeight="1">
      <c r="G359" s="230"/>
      <c r="W359" s="217"/>
      <c r="X359" s="217"/>
      <c r="Y359" s="217"/>
    </row>
    <row r="360" spans="7:25" ht="15.75" customHeight="1">
      <c r="G360" s="230"/>
      <c r="W360" s="217"/>
      <c r="X360" s="217"/>
      <c r="Y360" s="217"/>
    </row>
    <row r="361" spans="7:25" ht="15.75" customHeight="1">
      <c r="G361" s="230"/>
      <c r="W361" s="217"/>
      <c r="X361" s="217"/>
      <c r="Y361" s="217"/>
    </row>
    <row r="362" spans="7:25" ht="15.75" customHeight="1">
      <c r="G362" s="230"/>
      <c r="W362" s="217"/>
      <c r="X362" s="217"/>
      <c r="Y362" s="217"/>
    </row>
    <row r="363" spans="7:25" ht="15.75" customHeight="1">
      <c r="G363" s="230"/>
      <c r="W363" s="217"/>
      <c r="X363" s="217"/>
      <c r="Y363" s="217"/>
    </row>
    <row r="364" spans="7:25" ht="15.75" customHeight="1">
      <c r="G364" s="230"/>
      <c r="W364" s="217"/>
      <c r="X364" s="217"/>
      <c r="Y364" s="217"/>
    </row>
    <row r="365" spans="7:25" ht="15.75" customHeight="1">
      <c r="G365" s="230"/>
      <c r="W365" s="217"/>
      <c r="X365" s="217"/>
      <c r="Y365" s="217"/>
    </row>
    <row r="366" spans="7:25" ht="15.75" customHeight="1">
      <c r="G366" s="230"/>
      <c r="W366" s="217"/>
      <c r="X366" s="217"/>
      <c r="Y366" s="217"/>
    </row>
    <row r="367" spans="7:25" ht="15.75" customHeight="1">
      <c r="G367" s="230"/>
      <c r="W367" s="217"/>
      <c r="X367" s="217"/>
      <c r="Y367" s="217"/>
    </row>
    <row r="368" spans="7:25" ht="15.75" customHeight="1">
      <c r="G368" s="230"/>
      <c r="W368" s="217"/>
      <c r="X368" s="217"/>
      <c r="Y368" s="217"/>
    </row>
    <row r="369" spans="7:25" ht="15.75" customHeight="1">
      <c r="G369" s="230"/>
      <c r="W369" s="217"/>
      <c r="X369" s="217"/>
      <c r="Y369" s="217"/>
    </row>
    <row r="370" spans="7:25" ht="15.75" customHeight="1">
      <c r="G370" s="230"/>
      <c r="W370" s="217"/>
      <c r="X370" s="217"/>
      <c r="Y370" s="217"/>
    </row>
    <row r="371" spans="7:25" ht="15.75" customHeight="1">
      <c r="G371" s="230"/>
      <c r="W371" s="217"/>
      <c r="X371" s="217"/>
      <c r="Y371" s="217"/>
    </row>
    <row r="372" spans="7:25" ht="15.75" customHeight="1">
      <c r="G372" s="230"/>
      <c r="W372" s="217"/>
      <c r="X372" s="217"/>
      <c r="Y372" s="217"/>
    </row>
    <row r="373" spans="7:25" ht="15.75" customHeight="1">
      <c r="G373" s="230"/>
      <c r="W373" s="217"/>
      <c r="X373" s="217"/>
      <c r="Y373" s="217"/>
    </row>
    <row r="374" spans="7:25" ht="15.75" customHeight="1">
      <c r="G374" s="230"/>
      <c r="W374" s="217"/>
      <c r="X374" s="217"/>
      <c r="Y374" s="217"/>
    </row>
    <row r="375" spans="7:25" ht="15.75" customHeight="1">
      <c r="G375" s="230"/>
      <c r="W375" s="217"/>
      <c r="X375" s="217"/>
      <c r="Y375" s="217"/>
    </row>
    <row r="376" spans="7:25" ht="15.75" customHeight="1">
      <c r="G376" s="230"/>
      <c r="W376" s="217"/>
      <c r="X376" s="217"/>
      <c r="Y376" s="217"/>
    </row>
    <row r="377" spans="7:25" ht="15.75" customHeight="1">
      <c r="G377" s="230"/>
      <c r="W377" s="217"/>
      <c r="X377" s="217"/>
      <c r="Y377" s="217"/>
    </row>
    <row r="378" spans="7:25" ht="15.75" customHeight="1">
      <c r="G378" s="230"/>
      <c r="W378" s="217"/>
      <c r="X378" s="217"/>
      <c r="Y378" s="217"/>
    </row>
    <row r="379" spans="7:25" ht="15.75" customHeight="1">
      <c r="G379" s="230"/>
      <c r="W379" s="217"/>
      <c r="X379" s="217"/>
      <c r="Y379" s="217"/>
    </row>
    <row r="380" spans="7:25" ht="15.75" customHeight="1">
      <c r="G380" s="230"/>
      <c r="W380" s="217"/>
      <c r="X380" s="217"/>
      <c r="Y380" s="217"/>
    </row>
    <row r="381" spans="7:25" ht="15.75" customHeight="1">
      <c r="G381" s="230"/>
      <c r="W381" s="217"/>
      <c r="X381" s="217"/>
      <c r="Y381" s="217"/>
    </row>
    <row r="382" spans="7:25" ht="15.75" customHeight="1">
      <c r="G382" s="230"/>
      <c r="W382" s="217"/>
      <c r="X382" s="217"/>
      <c r="Y382" s="217"/>
    </row>
    <row r="383" spans="7:25" ht="15.75" customHeight="1">
      <c r="G383" s="230"/>
      <c r="W383" s="217"/>
      <c r="X383" s="217"/>
      <c r="Y383" s="217"/>
    </row>
    <row r="384" spans="7:25" ht="15.75" customHeight="1">
      <c r="G384" s="230"/>
      <c r="W384" s="217"/>
      <c r="X384" s="217"/>
      <c r="Y384" s="217"/>
    </row>
    <row r="385" spans="7:25" ht="15.75" customHeight="1">
      <c r="G385" s="230"/>
      <c r="W385" s="217"/>
      <c r="X385" s="217"/>
      <c r="Y385" s="217"/>
    </row>
    <row r="386" spans="7:25" ht="15.75" customHeight="1">
      <c r="G386" s="230"/>
      <c r="W386" s="217"/>
      <c r="X386" s="217"/>
      <c r="Y386" s="217"/>
    </row>
    <row r="387" spans="7:25" ht="15.75" customHeight="1">
      <c r="G387" s="230"/>
      <c r="W387" s="217"/>
      <c r="X387" s="217"/>
      <c r="Y387" s="217"/>
    </row>
    <row r="388" spans="7:25" ht="15.75" customHeight="1">
      <c r="G388" s="230"/>
      <c r="W388" s="217"/>
      <c r="X388" s="217"/>
      <c r="Y388" s="217"/>
    </row>
    <row r="389" spans="7:25" ht="15.75" customHeight="1">
      <c r="G389" s="230"/>
      <c r="W389" s="217"/>
      <c r="X389" s="217"/>
      <c r="Y389" s="217"/>
    </row>
    <row r="390" spans="7:25" ht="15.75" customHeight="1">
      <c r="G390" s="230"/>
      <c r="W390" s="217"/>
      <c r="X390" s="217"/>
      <c r="Y390" s="217"/>
    </row>
    <row r="391" spans="7:25" ht="15.75" customHeight="1">
      <c r="G391" s="230"/>
      <c r="W391" s="217"/>
      <c r="X391" s="217"/>
      <c r="Y391" s="217"/>
    </row>
    <row r="392" spans="7:25" ht="15.75" customHeight="1">
      <c r="G392" s="230"/>
      <c r="W392" s="217"/>
      <c r="X392" s="217"/>
      <c r="Y392" s="217"/>
    </row>
    <row r="393" spans="7:25" ht="15.75" customHeight="1">
      <c r="G393" s="230"/>
      <c r="W393" s="217"/>
      <c r="X393" s="217"/>
      <c r="Y393" s="217"/>
    </row>
    <row r="394" spans="7:25" ht="15.75" customHeight="1">
      <c r="G394" s="230"/>
      <c r="W394" s="217"/>
      <c r="X394" s="217"/>
      <c r="Y394" s="217"/>
    </row>
    <row r="395" spans="7:25" ht="15.75" customHeight="1">
      <c r="G395" s="230"/>
      <c r="W395" s="217"/>
      <c r="X395" s="217"/>
      <c r="Y395" s="217"/>
    </row>
    <row r="396" spans="7:25" ht="15.75" customHeight="1">
      <c r="G396" s="230"/>
      <c r="W396" s="217"/>
      <c r="X396" s="217"/>
      <c r="Y396" s="217"/>
    </row>
    <row r="397" spans="7:25" ht="15.75" customHeight="1">
      <c r="G397" s="230"/>
      <c r="W397" s="217"/>
      <c r="X397" s="217"/>
      <c r="Y397" s="217"/>
    </row>
    <row r="398" spans="7:25" ht="15.75" customHeight="1">
      <c r="G398" s="230"/>
      <c r="W398" s="217"/>
      <c r="X398" s="217"/>
      <c r="Y398" s="217"/>
    </row>
    <row r="399" spans="7:25" ht="15.75" customHeight="1">
      <c r="G399" s="230"/>
      <c r="W399" s="217"/>
      <c r="X399" s="217"/>
      <c r="Y399" s="217"/>
    </row>
    <row r="400" spans="7:25" ht="15.75" customHeight="1">
      <c r="G400" s="230"/>
      <c r="W400" s="217"/>
      <c r="X400" s="217"/>
      <c r="Y400" s="217"/>
    </row>
    <row r="401" spans="7:25" ht="15.75" customHeight="1">
      <c r="G401" s="230"/>
      <c r="W401" s="217"/>
      <c r="X401" s="217"/>
      <c r="Y401" s="217"/>
    </row>
    <row r="402" spans="7:25" ht="15.75" customHeight="1">
      <c r="G402" s="230"/>
      <c r="W402" s="217"/>
      <c r="X402" s="217"/>
      <c r="Y402" s="217"/>
    </row>
    <row r="403" spans="7:25" ht="15.75" customHeight="1">
      <c r="G403" s="230"/>
      <c r="W403" s="217"/>
      <c r="X403" s="217"/>
      <c r="Y403" s="217"/>
    </row>
    <row r="404" spans="7:25" ht="15.75" customHeight="1">
      <c r="G404" s="230"/>
      <c r="W404" s="217"/>
      <c r="X404" s="217"/>
      <c r="Y404" s="217"/>
    </row>
    <row r="405" spans="7:25" ht="15.75" customHeight="1">
      <c r="G405" s="230"/>
      <c r="W405" s="217"/>
      <c r="X405" s="217"/>
      <c r="Y405" s="217"/>
    </row>
    <row r="406" spans="7:25" ht="15.75" customHeight="1">
      <c r="G406" s="230"/>
      <c r="W406" s="217"/>
      <c r="X406" s="217"/>
      <c r="Y406" s="217"/>
    </row>
    <row r="407" spans="7:25" ht="15.75" customHeight="1">
      <c r="G407" s="230"/>
      <c r="W407" s="217"/>
      <c r="X407" s="217"/>
      <c r="Y407" s="217"/>
    </row>
    <row r="408" spans="7:25" ht="15.75" customHeight="1">
      <c r="G408" s="230"/>
      <c r="W408" s="217"/>
      <c r="X408" s="217"/>
      <c r="Y408" s="217"/>
    </row>
    <row r="409" spans="7:25" ht="15.75" customHeight="1">
      <c r="G409" s="230"/>
      <c r="W409" s="217"/>
      <c r="X409" s="217"/>
      <c r="Y409" s="217"/>
    </row>
    <row r="410" spans="7:25" ht="15.75" customHeight="1">
      <c r="G410" s="230"/>
      <c r="W410" s="217"/>
      <c r="X410" s="217"/>
      <c r="Y410" s="217"/>
    </row>
    <row r="411" spans="7:25" ht="15.75" customHeight="1">
      <c r="G411" s="230"/>
      <c r="W411" s="217"/>
      <c r="X411" s="217"/>
      <c r="Y411" s="217"/>
    </row>
    <row r="412" spans="7:25" ht="15.75" customHeight="1">
      <c r="G412" s="230"/>
      <c r="W412" s="217"/>
      <c r="X412" s="217"/>
      <c r="Y412" s="217"/>
    </row>
    <row r="413" spans="7:25" ht="15.75" customHeight="1">
      <c r="G413" s="230"/>
      <c r="W413" s="217"/>
      <c r="X413" s="217"/>
      <c r="Y413" s="217"/>
    </row>
    <row r="414" spans="7:25" ht="15.75" customHeight="1">
      <c r="G414" s="230"/>
      <c r="W414" s="217"/>
      <c r="X414" s="217"/>
      <c r="Y414" s="217"/>
    </row>
    <row r="415" spans="7:25" ht="15.75" customHeight="1">
      <c r="G415" s="230"/>
      <c r="W415" s="217"/>
      <c r="X415" s="217"/>
      <c r="Y415" s="217"/>
    </row>
    <row r="416" spans="7:25" ht="15.75" customHeight="1">
      <c r="G416" s="230"/>
      <c r="W416" s="217"/>
      <c r="X416" s="217"/>
      <c r="Y416" s="217"/>
    </row>
    <row r="417" spans="7:25" ht="15.75" customHeight="1">
      <c r="G417" s="230"/>
      <c r="W417" s="217"/>
      <c r="X417" s="217"/>
      <c r="Y417" s="217"/>
    </row>
    <row r="418" spans="7:25" ht="15.75" customHeight="1">
      <c r="G418" s="230"/>
      <c r="W418" s="217"/>
      <c r="X418" s="217"/>
      <c r="Y418" s="217"/>
    </row>
    <row r="419" spans="7:25" ht="15.75" customHeight="1">
      <c r="G419" s="230"/>
      <c r="W419" s="217"/>
      <c r="X419" s="217"/>
      <c r="Y419" s="217"/>
    </row>
    <row r="420" spans="7:25" ht="15.75" customHeight="1">
      <c r="G420" s="230"/>
      <c r="W420" s="217"/>
      <c r="X420" s="217"/>
      <c r="Y420" s="217"/>
    </row>
    <row r="421" spans="7:25" ht="15.75" customHeight="1">
      <c r="G421" s="230"/>
      <c r="W421" s="217"/>
      <c r="X421" s="217"/>
      <c r="Y421" s="217"/>
    </row>
    <row r="422" spans="7:25" ht="15.75" customHeight="1">
      <c r="G422" s="230"/>
      <c r="W422" s="217"/>
      <c r="X422" s="217"/>
      <c r="Y422" s="217"/>
    </row>
    <row r="423" spans="7:25" ht="15.75" customHeight="1">
      <c r="G423" s="230"/>
      <c r="W423" s="217"/>
      <c r="X423" s="217"/>
      <c r="Y423" s="217"/>
    </row>
    <row r="424" spans="7:25" ht="15.75" customHeight="1">
      <c r="G424" s="230"/>
      <c r="W424" s="217"/>
      <c r="X424" s="217"/>
      <c r="Y424" s="217"/>
    </row>
    <row r="425" spans="7:25" ht="15.75" customHeight="1">
      <c r="G425" s="230"/>
      <c r="W425" s="217"/>
      <c r="X425" s="217"/>
      <c r="Y425" s="217"/>
    </row>
    <row r="426" spans="7:25" ht="15.75" customHeight="1">
      <c r="G426" s="230"/>
      <c r="W426" s="217"/>
      <c r="X426" s="217"/>
      <c r="Y426" s="217"/>
    </row>
    <row r="427" spans="7:25" ht="15.75" customHeight="1">
      <c r="G427" s="230"/>
      <c r="W427" s="217"/>
      <c r="X427" s="217"/>
      <c r="Y427" s="217"/>
    </row>
    <row r="428" spans="7:25" ht="15.75" customHeight="1">
      <c r="G428" s="230"/>
      <c r="W428" s="217"/>
      <c r="X428" s="217"/>
      <c r="Y428" s="217"/>
    </row>
    <row r="429" spans="7:25" ht="15.75" customHeight="1">
      <c r="G429" s="230"/>
      <c r="W429" s="217"/>
      <c r="X429" s="217"/>
      <c r="Y429" s="217"/>
    </row>
    <row r="430" spans="7:25" ht="15.75" customHeight="1">
      <c r="G430" s="230"/>
      <c r="W430" s="217"/>
      <c r="X430" s="217"/>
      <c r="Y430" s="217"/>
    </row>
    <row r="431" spans="7:25" ht="15.75" customHeight="1">
      <c r="G431" s="230"/>
      <c r="W431" s="217"/>
      <c r="X431" s="217"/>
      <c r="Y431" s="217"/>
    </row>
    <row r="432" spans="7:25" ht="15.75" customHeight="1">
      <c r="G432" s="230"/>
      <c r="W432" s="217"/>
      <c r="X432" s="217"/>
      <c r="Y432" s="217"/>
    </row>
    <row r="433" spans="7:25" ht="15.75" customHeight="1">
      <c r="G433" s="230"/>
      <c r="W433" s="217"/>
      <c r="X433" s="217"/>
      <c r="Y433" s="217"/>
    </row>
    <row r="434" spans="7:25" ht="15.75" customHeight="1">
      <c r="G434" s="230"/>
      <c r="W434" s="217"/>
      <c r="X434" s="217"/>
      <c r="Y434" s="217"/>
    </row>
    <row r="435" spans="7:25" ht="15.75" customHeight="1">
      <c r="G435" s="230"/>
      <c r="W435" s="217"/>
      <c r="X435" s="217"/>
      <c r="Y435" s="217"/>
    </row>
    <row r="436" spans="7:25" ht="15.75" customHeight="1">
      <c r="G436" s="230"/>
      <c r="W436" s="217"/>
      <c r="X436" s="217"/>
      <c r="Y436" s="217"/>
    </row>
    <row r="437" spans="7:25" ht="15.75" customHeight="1">
      <c r="G437" s="230"/>
      <c r="W437" s="217"/>
      <c r="X437" s="217"/>
      <c r="Y437" s="217"/>
    </row>
    <row r="438" spans="7:25" ht="15.75" customHeight="1">
      <c r="G438" s="230"/>
      <c r="W438" s="217"/>
      <c r="X438" s="217"/>
      <c r="Y438" s="217"/>
    </row>
    <row r="439" spans="7:25" ht="15.75" customHeight="1">
      <c r="G439" s="230"/>
      <c r="W439" s="217"/>
      <c r="X439" s="217"/>
      <c r="Y439" s="217"/>
    </row>
    <row r="440" spans="7:25" ht="15.75" customHeight="1">
      <c r="G440" s="230"/>
      <c r="W440" s="217"/>
      <c r="X440" s="217"/>
      <c r="Y440" s="217"/>
    </row>
    <row r="441" spans="7:25" ht="15.75" customHeight="1">
      <c r="G441" s="230"/>
      <c r="W441" s="217"/>
      <c r="X441" s="217"/>
      <c r="Y441" s="217"/>
    </row>
    <row r="442" spans="7:25" ht="15.75" customHeight="1">
      <c r="G442" s="230"/>
      <c r="W442" s="217"/>
      <c r="X442" s="217"/>
      <c r="Y442" s="217"/>
    </row>
    <row r="443" spans="7:25" ht="15.75" customHeight="1">
      <c r="G443" s="230"/>
      <c r="W443" s="217"/>
      <c r="X443" s="217"/>
      <c r="Y443" s="217"/>
    </row>
    <row r="444" spans="7:25" ht="15.75" customHeight="1">
      <c r="G444" s="230"/>
      <c r="W444" s="217"/>
      <c r="X444" s="217"/>
      <c r="Y444" s="217"/>
    </row>
    <row r="445" spans="7:25" ht="15.75" customHeight="1">
      <c r="G445" s="230"/>
      <c r="W445" s="217"/>
      <c r="X445" s="217"/>
      <c r="Y445" s="217"/>
    </row>
    <row r="446" spans="7:25" ht="15.75" customHeight="1">
      <c r="G446" s="230"/>
      <c r="W446" s="217"/>
      <c r="X446" s="217"/>
      <c r="Y446" s="217"/>
    </row>
    <row r="447" spans="7:25" ht="15.75" customHeight="1">
      <c r="G447" s="230"/>
      <c r="W447" s="217"/>
      <c r="X447" s="217"/>
      <c r="Y447" s="217"/>
    </row>
    <row r="448" spans="7:25" ht="15.75" customHeight="1">
      <c r="G448" s="230"/>
      <c r="W448" s="217"/>
      <c r="X448" s="217"/>
      <c r="Y448" s="217"/>
    </row>
    <row r="449" spans="7:25" ht="15.75" customHeight="1">
      <c r="G449" s="230"/>
      <c r="W449" s="217"/>
      <c r="X449" s="217"/>
      <c r="Y449" s="217"/>
    </row>
    <row r="450" spans="7:25" ht="15.75" customHeight="1">
      <c r="G450" s="230"/>
      <c r="W450" s="217"/>
      <c r="X450" s="217"/>
      <c r="Y450" s="217"/>
    </row>
    <row r="451" spans="7:25" ht="15.75" customHeight="1">
      <c r="G451" s="230"/>
      <c r="W451" s="217"/>
      <c r="X451" s="217"/>
      <c r="Y451" s="217"/>
    </row>
    <row r="452" spans="7:25" ht="15.75" customHeight="1">
      <c r="G452" s="230"/>
      <c r="W452" s="217"/>
      <c r="X452" s="217"/>
      <c r="Y452" s="217"/>
    </row>
    <row r="453" spans="7:25" ht="15.75" customHeight="1">
      <c r="G453" s="230"/>
      <c r="W453" s="217"/>
      <c r="X453" s="217"/>
      <c r="Y453" s="217"/>
    </row>
    <row r="454" spans="7:25" ht="15.75" customHeight="1">
      <c r="G454" s="230"/>
      <c r="W454" s="217"/>
      <c r="X454" s="217"/>
      <c r="Y454" s="217"/>
    </row>
    <row r="455" spans="7:25" ht="15.75" customHeight="1">
      <c r="G455" s="230"/>
      <c r="W455" s="217"/>
      <c r="X455" s="217"/>
      <c r="Y455" s="217"/>
    </row>
    <row r="456" spans="7:25" ht="15.75" customHeight="1">
      <c r="G456" s="230"/>
      <c r="W456" s="217"/>
      <c r="X456" s="217"/>
      <c r="Y456" s="217"/>
    </row>
    <row r="457" spans="7:25" ht="15.75" customHeight="1">
      <c r="G457" s="230"/>
      <c r="W457" s="217"/>
      <c r="X457" s="217"/>
      <c r="Y457" s="217"/>
    </row>
    <row r="458" spans="7:25" ht="15.75" customHeight="1">
      <c r="G458" s="230"/>
      <c r="W458" s="217"/>
      <c r="X458" s="217"/>
      <c r="Y458" s="217"/>
    </row>
    <row r="459" spans="7:25" ht="15.75" customHeight="1">
      <c r="G459" s="230"/>
      <c r="W459" s="217"/>
      <c r="X459" s="217"/>
      <c r="Y459" s="217"/>
    </row>
    <row r="460" spans="7:25" ht="15.75" customHeight="1">
      <c r="G460" s="230"/>
      <c r="W460" s="217"/>
      <c r="X460" s="217"/>
      <c r="Y460" s="217"/>
    </row>
    <row r="461" spans="7:25" ht="15.75" customHeight="1">
      <c r="G461" s="230"/>
      <c r="W461" s="217"/>
      <c r="X461" s="217"/>
      <c r="Y461" s="217"/>
    </row>
    <row r="462" spans="7:25" ht="15.75" customHeight="1">
      <c r="G462" s="230"/>
      <c r="W462" s="217"/>
      <c r="X462" s="217"/>
      <c r="Y462" s="217"/>
    </row>
    <row r="463" spans="7:25" ht="15.75" customHeight="1">
      <c r="G463" s="230"/>
      <c r="W463" s="217"/>
      <c r="X463" s="217"/>
      <c r="Y463" s="217"/>
    </row>
    <row r="464" spans="7:25" ht="15.75" customHeight="1">
      <c r="G464" s="230"/>
      <c r="W464" s="217"/>
      <c r="X464" s="217"/>
      <c r="Y464" s="217"/>
    </row>
    <row r="465" spans="7:25" ht="15.75" customHeight="1">
      <c r="G465" s="230"/>
      <c r="W465" s="217"/>
      <c r="X465" s="217"/>
      <c r="Y465" s="217"/>
    </row>
    <row r="466" spans="7:25" ht="15.75" customHeight="1">
      <c r="G466" s="230"/>
      <c r="W466" s="217"/>
      <c r="X466" s="217"/>
      <c r="Y466" s="217"/>
    </row>
    <row r="467" spans="7:25" ht="15.75" customHeight="1">
      <c r="G467" s="230"/>
      <c r="W467" s="217"/>
      <c r="X467" s="217"/>
      <c r="Y467" s="217"/>
    </row>
    <row r="468" spans="7:25" ht="15.75" customHeight="1">
      <c r="G468" s="230"/>
      <c r="W468" s="217"/>
      <c r="X468" s="217"/>
      <c r="Y468" s="217"/>
    </row>
    <row r="469" spans="7:25" ht="15.75" customHeight="1">
      <c r="G469" s="230"/>
      <c r="W469" s="217"/>
      <c r="X469" s="217"/>
      <c r="Y469" s="217"/>
    </row>
    <row r="470" spans="7:25" ht="15.75" customHeight="1">
      <c r="G470" s="230"/>
      <c r="W470" s="217"/>
      <c r="X470" s="217"/>
      <c r="Y470" s="217"/>
    </row>
    <row r="471" spans="7:25" ht="15.75" customHeight="1">
      <c r="G471" s="230"/>
      <c r="W471" s="217"/>
      <c r="X471" s="217"/>
      <c r="Y471" s="217"/>
    </row>
    <row r="472" spans="7:25" ht="15.75" customHeight="1">
      <c r="G472" s="230"/>
      <c r="W472" s="217"/>
      <c r="X472" s="217"/>
      <c r="Y472" s="217"/>
    </row>
    <row r="473" spans="7:25" ht="15.75" customHeight="1">
      <c r="G473" s="230"/>
      <c r="W473" s="217"/>
      <c r="X473" s="217"/>
      <c r="Y473" s="217"/>
    </row>
    <row r="474" spans="7:25" ht="15.75" customHeight="1">
      <c r="G474" s="230"/>
      <c r="W474" s="217"/>
      <c r="X474" s="217"/>
      <c r="Y474" s="217"/>
    </row>
    <row r="475" spans="7:25" ht="15.75" customHeight="1">
      <c r="G475" s="230"/>
      <c r="W475" s="217"/>
      <c r="X475" s="217"/>
      <c r="Y475" s="217"/>
    </row>
    <row r="476" spans="7:25" ht="15.75" customHeight="1">
      <c r="G476" s="230"/>
      <c r="W476" s="217"/>
      <c r="X476" s="217"/>
      <c r="Y476" s="217"/>
    </row>
    <row r="477" spans="7:25" ht="15.75" customHeight="1">
      <c r="G477" s="230"/>
      <c r="W477" s="217"/>
      <c r="X477" s="217"/>
      <c r="Y477" s="217"/>
    </row>
    <row r="478" spans="7:25" ht="15.75" customHeight="1">
      <c r="G478" s="230"/>
      <c r="W478" s="217"/>
      <c r="X478" s="217"/>
      <c r="Y478" s="217"/>
    </row>
    <row r="479" spans="7:25" ht="15.75" customHeight="1">
      <c r="G479" s="230"/>
      <c r="W479" s="217"/>
      <c r="X479" s="217"/>
      <c r="Y479" s="217"/>
    </row>
    <row r="480" spans="7:25" ht="15.75" customHeight="1">
      <c r="G480" s="230"/>
      <c r="W480" s="217"/>
      <c r="X480" s="217"/>
      <c r="Y480" s="217"/>
    </row>
    <row r="481" spans="7:25" ht="15.75" customHeight="1">
      <c r="G481" s="230"/>
      <c r="W481" s="217"/>
      <c r="X481" s="217"/>
      <c r="Y481" s="217"/>
    </row>
    <row r="482" spans="7:25" ht="15.75" customHeight="1">
      <c r="G482" s="230"/>
      <c r="W482" s="217"/>
      <c r="X482" s="217"/>
      <c r="Y482" s="217"/>
    </row>
    <row r="483" spans="7:25" ht="15.75" customHeight="1">
      <c r="G483" s="230"/>
      <c r="W483" s="217"/>
      <c r="X483" s="217"/>
      <c r="Y483" s="217"/>
    </row>
    <row r="484" spans="7:25" ht="15.75" customHeight="1">
      <c r="G484" s="230"/>
      <c r="W484" s="217"/>
      <c r="X484" s="217"/>
      <c r="Y484" s="217"/>
    </row>
    <row r="485" spans="7:25" ht="15.75" customHeight="1">
      <c r="G485" s="230"/>
      <c r="W485" s="217"/>
      <c r="X485" s="217"/>
      <c r="Y485" s="217"/>
    </row>
    <row r="486" spans="7:25" ht="15.75" customHeight="1">
      <c r="G486" s="230"/>
      <c r="W486" s="217"/>
      <c r="X486" s="217"/>
      <c r="Y486" s="217"/>
    </row>
    <row r="487" spans="7:25" ht="15.75" customHeight="1">
      <c r="G487" s="230"/>
      <c r="W487" s="217"/>
      <c r="X487" s="217"/>
      <c r="Y487" s="217"/>
    </row>
    <row r="488" spans="7:25" ht="15.75" customHeight="1">
      <c r="G488" s="230"/>
      <c r="W488" s="217"/>
      <c r="X488" s="217"/>
      <c r="Y488" s="217"/>
    </row>
    <row r="489" spans="7:25" ht="15.75" customHeight="1">
      <c r="G489" s="230"/>
      <c r="W489" s="217"/>
      <c r="X489" s="217"/>
      <c r="Y489" s="217"/>
    </row>
    <row r="490" spans="7:25" ht="15.75" customHeight="1">
      <c r="G490" s="230"/>
      <c r="W490" s="217"/>
      <c r="X490" s="217"/>
      <c r="Y490" s="217"/>
    </row>
    <row r="491" spans="7:25" ht="15.75" customHeight="1">
      <c r="G491" s="230"/>
      <c r="W491" s="217"/>
      <c r="X491" s="217"/>
      <c r="Y491" s="217"/>
    </row>
    <row r="492" spans="7:25" ht="15.75" customHeight="1">
      <c r="G492" s="230"/>
      <c r="W492" s="217"/>
      <c r="X492" s="217"/>
      <c r="Y492" s="217"/>
    </row>
    <row r="493" spans="7:25" ht="15.75" customHeight="1">
      <c r="G493" s="230"/>
      <c r="W493" s="217"/>
      <c r="X493" s="217"/>
      <c r="Y493" s="217"/>
    </row>
    <row r="494" spans="7:25" ht="15.75" customHeight="1">
      <c r="G494" s="230"/>
      <c r="W494" s="217"/>
      <c r="X494" s="217"/>
      <c r="Y494" s="217"/>
    </row>
    <row r="495" spans="7:25" ht="15.75" customHeight="1">
      <c r="G495" s="230"/>
      <c r="W495" s="217"/>
      <c r="X495" s="217"/>
      <c r="Y495" s="217"/>
    </row>
    <row r="496" spans="7:25" ht="15.75" customHeight="1">
      <c r="G496" s="230"/>
      <c r="W496" s="217"/>
      <c r="X496" s="217"/>
      <c r="Y496" s="217"/>
    </row>
    <row r="497" spans="7:25" ht="15.75" customHeight="1">
      <c r="G497" s="230"/>
      <c r="W497" s="217"/>
      <c r="X497" s="217"/>
      <c r="Y497" s="217"/>
    </row>
    <row r="498" spans="7:25" ht="15.75" customHeight="1">
      <c r="G498" s="230"/>
      <c r="W498" s="217"/>
      <c r="X498" s="217"/>
      <c r="Y498" s="217"/>
    </row>
    <row r="499" spans="7:25" ht="15.75" customHeight="1">
      <c r="G499" s="230"/>
      <c r="W499" s="217"/>
      <c r="X499" s="217"/>
      <c r="Y499" s="217"/>
    </row>
    <row r="500" spans="7:25" ht="15.75" customHeight="1">
      <c r="G500" s="230"/>
      <c r="W500" s="217"/>
      <c r="X500" s="217"/>
      <c r="Y500" s="217"/>
    </row>
    <row r="501" spans="7:25" ht="15.75" customHeight="1">
      <c r="G501" s="230"/>
      <c r="W501" s="217"/>
      <c r="X501" s="217"/>
      <c r="Y501" s="217"/>
    </row>
    <row r="502" spans="7:25" ht="15.75" customHeight="1">
      <c r="G502" s="230"/>
      <c r="W502" s="217"/>
      <c r="X502" s="217"/>
      <c r="Y502" s="217"/>
    </row>
    <row r="503" spans="7:25" ht="15.75" customHeight="1">
      <c r="G503" s="230"/>
      <c r="W503" s="217"/>
      <c r="X503" s="217"/>
      <c r="Y503" s="217"/>
    </row>
    <row r="504" spans="7:25" ht="15.75" customHeight="1">
      <c r="G504" s="230"/>
      <c r="W504" s="217"/>
      <c r="X504" s="217"/>
      <c r="Y504" s="217"/>
    </row>
    <row r="505" spans="7:25" ht="15.75" customHeight="1">
      <c r="G505" s="230"/>
      <c r="W505" s="217"/>
      <c r="X505" s="217"/>
      <c r="Y505" s="217"/>
    </row>
    <row r="506" spans="7:25" ht="15.75" customHeight="1">
      <c r="G506" s="230"/>
      <c r="W506" s="217"/>
      <c r="X506" s="217"/>
      <c r="Y506" s="217"/>
    </row>
    <row r="507" spans="7:25" ht="15.75" customHeight="1">
      <c r="G507" s="230"/>
      <c r="W507" s="217"/>
      <c r="X507" s="217"/>
      <c r="Y507" s="217"/>
    </row>
    <row r="508" spans="7:25" ht="15.75" customHeight="1">
      <c r="G508" s="230"/>
      <c r="W508" s="217"/>
      <c r="X508" s="217"/>
      <c r="Y508" s="217"/>
    </row>
    <row r="509" spans="7:25" ht="15.75" customHeight="1">
      <c r="G509" s="230"/>
      <c r="W509" s="217"/>
      <c r="X509" s="217"/>
      <c r="Y509" s="217"/>
    </row>
    <row r="510" spans="7:25" ht="15.75" customHeight="1">
      <c r="G510" s="230"/>
      <c r="W510" s="217"/>
      <c r="X510" s="217"/>
      <c r="Y510" s="217"/>
    </row>
    <row r="511" spans="7:25" ht="15.75" customHeight="1">
      <c r="G511" s="230"/>
      <c r="W511" s="217"/>
      <c r="X511" s="217"/>
      <c r="Y511" s="217"/>
    </row>
    <row r="512" spans="7:25" ht="15.75" customHeight="1">
      <c r="G512" s="230"/>
      <c r="W512" s="217"/>
      <c r="X512" s="217"/>
      <c r="Y512" s="217"/>
    </row>
    <row r="513" spans="7:25" ht="15.75" customHeight="1">
      <c r="G513" s="230"/>
      <c r="W513" s="217"/>
      <c r="X513" s="217"/>
      <c r="Y513" s="217"/>
    </row>
    <row r="514" spans="7:25" ht="15.75" customHeight="1">
      <c r="G514" s="230"/>
      <c r="W514" s="217"/>
      <c r="X514" s="217"/>
      <c r="Y514" s="217"/>
    </row>
    <row r="515" spans="7:25" ht="15.75" customHeight="1">
      <c r="G515" s="230"/>
      <c r="W515" s="217"/>
      <c r="X515" s="217"/>
      <c r="Y515" s="217"/>
    </row>
    <row r="516" spans="7:25" ht="15.75" customHeight="1">
      <c r="G516" s="230"/>
      <c r="W516" s="217"/>
      <c r="X516" s="217"/>
      <c r="Y516" s="217"/>
    </row>
    <row r="517" spans="7:25" ht="15.75" customHeight="1">
      <c r="G517" s="230"/>
      <c r="W517" s="217"/>
      <c r="X517" s="217"/>
      <c r="Y517" s="217"/>
    </row>
    <row r="518" spans="7:25" ht="15.75" customHeight="1">
      <c r="G518" s="230"/>
      <c r="W518" s="217"/>
      <c r="X518" s="217"/>
      <c r="Y518" s="217"/>
    </row>
    <row r="519" spans="7:25" ht="15.75" customHeight="1">
      <c r="G519" s="230"/>
      <c r="W519" s="217"/>
      <c r="X519" s="217"/>
      <c r="Y519" s="217"/>
    </row>
    <row r="520" spans="7:25" ht="15.75" customHeight="1">
      <c r="G520" s="230"/>
      <c r="W520" s="217"/>
      <c r="X520" s="217"/>
      <c r="Y520" s="217"/>
    </row>
    <row r="521" spans="7:25" ht="15.75" customHeight="1">
      <c r="G521" s="230"/>
      <c r="W521" s="217"/>
      <c r="X521" s="217"/>
      <c r="Y521" s="217"/>
    </row>
    <row r="522" spans="7:25" ht="15.75" customHeight="1">
      <c r="G522" s="230"/>
      <c r="W522" s="217"/>
      <c r="X522" s="217"/>
      <c r="Y522" s="217"/>
    </row>
    <row r="523" spans="7:25" ht="15.75" customHeight="1">
      <c r="G523" s="230"/>
      <c r="W523" s="217"/>
      <c r="X523" s="217"/>
      <c r="Y523" s="217"/>
    </row>
    <row r="524" spans="7:25" ht="15.75" customHeight="1">
      <c r="G524" s="230"/>
      <c r="W524" s="217"/>
      <c r="X524" s="217"/>
      <c r="Y524" s="217"/>
    </row>
    <row r="525" spans="7:25" ht="15.75" customHeight="1">
      <c r="G525" s="230"/>
      <c r="W525" s="217"/>
      <c r="X525" s="217"/>
      <c r="Y525" s="217"/>
    </row>
    <row r="526" spans="7:25" ht="15.75" customHeight="1">
      <c r="G526" s="230"/>
      <c r="W526" s="217"/>
      <c r="X526" s="217"/>
      <c r="Y526" s="217"/>
    </row>
    <row r="527" spans="7:25" ht="15.75" customHeight="1">
      <c r="G527" s="230"/>
      <c r="W527" s="217"/>
      <c r="X527" s="217"/>
      <c r="Y527" s="217"/>
    </row>
    <row r="528" spans="7:25" ht="15.75" customHeight="1">
      <c r="G528" s="230"/>
      <c r="W528" s="217"/>
      <c r="X528" s="217"/>
      <c r="Y528" s="217"/>
    </row>
    <row r="529" spans="7:25" ht="15.75" customHeight="1">
      <c r="G529" s="230"/>
      <c r="W529" s="217"/>
      <c r="X529" s="217"/>
      <c r="Y529" s="217"/>
    </row>
    <row r="530" spans="7:25" ht="15.75" customHeight="1">
      <c r="G530" s="230"/>
      <c r="W530" s="217"/>
      <c r="X530" s="217"/>
      <c r="Y530" s="217"/>
    </row>
    <row r="531" spans="7:25" ht="15.75" customHeight="1">
      <c r="G531" s="230"/>
      <c r="W531" s="217"/>
      <c r="X531" s="217"/>
      <c r="Y531" s="217"/>
    </row>
    <row r="532" spans="7:25" ht="15.75" customHeight="1">
      <c r="G532" s="230"/>
      <c r="W532" s="217"/>
      <c r="X532" s="217"/>
      <c r="Y532" s="217"/>
    </row>
    <row r="533" spans="7:25" ht="15.75" customHeight="1">
      <c r="G533" s="230"/>
      <c r="W533" s="217"/>
      <c r="X533" s="217"/>
      <c r="Y533" s="217"/>
    </row>
    <row r="534" spans="7:25" ht="15.75" customHeight="1">
      <c r="G534" s="230"/>
      <c r="W534" s="217"/>
      <c r="X534" s="217"/>
      <c r="Y534" s="217"/>
    </row>
    <row r="535" spans="7:25" ht="15.75" customHeight="1">
      <c r="G535" s="230"/>
      <c r="W535" s="217"/>
      <c r="X535" s="217"/>
      <c r="Y535" s="217"/>
    </row>
    <row r="536" spans="7:25" ht="15.75" customHeight="1">
      <c r="G536" s="230"/>
      <c r="W536" s="217"/>
      <c r="X536" s="217"/>
      <c r="Y536" s="217"/>
    </row>
    <row r="537" spans="7:25" ht="15.75" customHeight="1">
      <c r="G537" s="230"/>
      <c r="W537" s="217"/>
      <c r="X537" s="217"/>
      <c r="Y537" s="217"/>
    </row>
    <row r="538" spans="7:25" ht="15.75" customHeight="1">
      <c r="G538" s="230"/>
      <c r="W538" s="217"/>
      <c r="X538" s="217"/>
      <c r="Y538" s="217"/>
    </row>
    <row r="539" spans="7:25" ht="15.75" customHeight="1">
      <c r="G539" s="230"/>
      <c r="W539" s="217"/>
      <c r="X539" s="217"/>
      <c r="Y539" s="217"/>
    </row>
    <row r="540" spans="7:25" ht="15.75" customHeight="1">
      <c r="G540" s="230"/>
      <c r="W540" s="217"/>
      <c r="X540" s="217"/>
      <c r="Y540" s="217"/>
    </row>
    <row r="541" spans="7:25" ht="15.75" customHeight="1">
      <c r="G541" s="230"/>
      <c r="W541" s="217"/>
      <c r="X541" s="217"/>
      <c r="Y541" s="217"/>
    </row>
    <row r="542" spans="7:25" ht="15.75" customHeight="1">
      <c r="G542" s="230"/>
      <c r="W542" s="217"/>
      <c r="X542" s="217"/>
      <c r="Y542" s="217"/>
    </row>
    <row r="543" spans="7:25" ht="15.75" customHeight="1">
      <c r="G543" s="230"/>
      <c r="W543" s="217"/>
      <c r="X543" s="217"/>
      <c r="Y543" s="217"/>
    </row>
    <row r="544" spans="7:25" ht="15.75" customHeight="1">
      <c r="G544" s="230"/>
      <c r="W544" s="217"/>
      <c r="X544" s="217"/>
      <c r="Y544" s="217"/>
    </row>
    <row r="545" spans="7:25" ht="15.75" customHeight="1">
      <c r="G545" s="230"/>
      <c r="W545" s="217"/>
      <c r="X545" s="217"/>
      <c r="Y545" s="217"/>
    </row>
    <row r="546" spans="7:25" ht="15.75" customHeight="1">
      <c r="G546" s="230"/>
      <c r="W546" s="217"/>
      <c r="X546" s="217"/>
      <c r="Y546" s="217"/>
    </row>
    <row r="547" spans="7:25" ht="15.75" customHeight="1">
      <c r="G547" s="230"/>
      <c r="W547" s="217"/>
      <c r="X547" s="217"/>
      <c r="Y547" s="217"/>
    </row>
    <row r="548" spans="7:25" ht="15.75" customHeight="1">
      <c r="G548" s="230"/>
      <c r="W548" s="217"/>
      <c r="X548" s="217"/>
      <c r="Y548" s="217"/>
    </row>
    <row r="549" spans="7:25" ht="15.75" customHeight="1">
      <c r="G549" s="230"/>
      <c r="W549" s="217"/>
      <c r="X549" s="217"/>
      <c r="Y549" s="217"/>
    </row>
    <row r="550" spans="7:25" ht="15.75" customHeight="1">
      <c r="G550" s="230"/>
      <c r="W550" s="217"/>
      <c r="X550" s="217"/>
      <c r="Y550" s="217"/>
    </row>
    <row r="551" spans="7:25" ht="15.75" customHeight="1">
      <c r="G551" s="230"/>
      <c r="W551" s="217"/>
      <c r="X551" s="217"/>
      <c r="Y551" s="217"/>
    </row>
    <row r="552" spans="7:25" ht="15.75" customHeight="1">
      <c r="G552" s="230"/>
      <c r="W552" s="217"/>
      <c r="X552" s="217"/>
      <c r="Y552" s="217"/>
    </row>
    <row r="553" spans="7:25" ht="15.75" customHeight="1">
      <c r="G553" s="230"/>
      <c r="W553" s="217"/>
      <c r="X553" s="217"/>
      <c r="Y553" s="217"/>
    </row>
    <row r="554" spans="7:25" ht="15.75" customHeight="1">
      <c r="G554" s="230"/>
      <c r="W554" s="217"/>
      <c r="X554" s="217"/>
      <c r="Y554" s="217"/>
    </row>
    <row r="555" spans="7:25" ht="15.75" customHeight="1">
      <c r="G555" s="230"/>
      <c r="W555" s="217"/>
      <c r="X555" s="217"/>
      <c r="Y555" s="217"/>
    </row>
    <row r="556" spans="7:25" ht="15.75" customHeight="1">
      <c r="G556" s="230"/>
      <c r="W556" s="217"/>
      <c r="X556" s="217"/>
      <c r="Y556" s="217"/>
    </row>
    <row r="557" spans="7:25" ht="15.75" customHeight="1">
      <c r="G557" s="230"/>
      <c r="W557" s="217"/>
      <c r="X557" s="217"/>
      <c r="Y557" s="217"/>
    </row>
    <row r="558" spans="7:25" ht="15.75" customHeight="1">
      <c r="G558" s="230"/>
      <c r="W558" s="217"/>
      <c r="X558" s="217"/>
      <c r="Y558" s="217"/>
    </row>
    <row r="559" spans="7:25" ht="15.75" customHeight="1">
      <c r="G559" s="230"/>
      <c r="W559" s="217"/>
      <c r="X559" s="217"/>
      <c r="Y559" s="217"/>
    </row>
    <row r="560" spans="7:25" ht="15.75" customHeight="1">
      <c r="G560" s="230"/>
      <c r="W560" s="217"/>
      <c r="X560" s="217"/>
      <c r="Y560" s="217"/>
    </row>
    <row r="561" spans="7:25" ht="15.75" customHeight="1">
      <c r="G561" s="230"/>
      <c r="W561" s="217"/>
      <c r="X561" s="217"/>
      <c r="Y561" s="217"/>
    </row>
    <row r="562" spans="7:25" ht="15.75" customHeight="1">
      <c r="G562" s="230"/>
      <c r="W562" s="217"/>
      <c r="X562" s="217"/>
      <c r="Y562" s="217"/>
    </row>
    <row r="563" spans="7:25" ht="15.75" customHeight="1">
      <c r="G563" s="230"/>
      <c r="W563" s="217"/>
      <c r="X563" s="217"/>
      <c r="Y563" s="217"/>
    </row>
    <row r="564" spans="7:25" ht="15.75" customHeight="1">
      <c r="G564" s="230"/>
      <c r="W564" s="217"/>
      <c r="X564" s="217"/>
      <c r="Y564" s="217"/>
    </row>
    <row r="565" spans="7:25" ht="15.75" customHeight="1">
      <c r="G565" s="230"/>
      <c r="W565" s="217"/>
      <c r="X565" s="217"/>
      <c r="Y565" s="217"/>
    </row>
    <row r="566" spans="7:25" ht="15.75" customHeight="1">
      <c r="G566" s="230"/>
      <c r="W566" s="217"/>
      <c r="X566" s="217"/>
      <c r="Y566" s="217"/>
    </row>
    <row r="567" spans="7:25" ht="15.75" customHeight="1">
      <c r="G567" s="230"/>
      <c r="W567" s="217"/>
      <c r="X567" s="217"/>
      <c r="Y567" s="217"/>
    </row>
    <row r="568" spans="7:25" ht="15.75" customHeight="1">
      <c r="G568" s="230"/>
      <c r="W568" s="217"/>
      <c r="X568" s="217"/>
      <c r="Y568" s="217"/>
    </row>
    <row r="569" spans="7:25" ht="15.75" customHeight="1">
      <c r="G569" s="230"/>
      <c r="W569" s="217"/>
      <c r="X569" s="217"/>
      <c r="Y569" s="217"/>
    </row>
    <row r="570" spans="7:25" ht="15.75" customHeight="1">
      <c r="G570" s="230"/>
      <c r="W570" s="217"/>
      <c r="X570" s="217"/>
      <c r="Y570" s="217"/>
    </row>
    <row r="571" spans="7:25" ht="15.75" customHeight="1">
      <c r="G571" s="230"/>
      <c r="W571" s="217"/>
      <c r="X571" s="217"/>
      <c r="Y571" s="217"/>
    </row>
    <row r="572" spans="7:25" ht="15.75" customHeight="1">
      <c r="G572" s="230"/>
      <c r="W572" s="217"/>
      <c r="X572" s="217"/>
      <c r="Y572" s="217"/>
    </row>
    <row r="573" spans="7:25" ht="15.75" customHeight="1">
      <c r="G573" s="230"/>
      <c r="W573" s="217"/>
      <c r="X573" s="217"/>
      <c r="Y573" s="217"/>
    </row>
    <row r="574" spans="7:25" ht="15.75" customHeight="1">
      <c r="G574" s="230"/>
      <c r="W574" s="217"/>
      <c r="X574" s="217"/>
      <c r="Y574" s="217"/>
    </row>
    <row r="575" spans="7:25" ht="15.75" customHeight="1">
      <c r="G575" s="230"/>
      <c r="W575" s="217"/>
      <c r="X575" s="217"/>
      <c r="Y575" s="217"/>
    </row>
    <row r="576" spans="7:25" ht="15.75" customHeight="1">
      <c r="G576" s="230"/>
      <c r="W576" s="217"/>
      <c r="X576" s="217"/>
      <c r="Y576" s="217"/>
    </row>
    <row r="577" spans="7:25" ht="15.75" customHeight="1">
      <c r="G577" s="230"/>
      <c r="W577" s="217"/>
      <c r="X577" s="217"/>
      <c r="Y577" s="217"/>
    </row>
    <row r="578" spans="7:25" ht="15.75" customHeight="1">
      <c r="G578" s="230"/>
      <c r="W578" s="217"/>
      <c r="X578" s="217"/>
      <c r="Y578" s="217"/>
    </row>
    <row r="579" spans="7:25" ht="15.75" customHeight="1">
      <c r="G579" s="230"/>
      <c r="W579" s="217"/>
      <c r="X579" s="217"/>
      <c r="Y579" s="217"/>
    </row>
    <row r="580" spans="7:25" ht="15.75" customHeight="1">
      <c r="G580" s="230"/>
      <c r="W580" s="217"/>
      <c r="X580" s="217"/>
      <c r="Y580" s="217"/>
    </row>
    <row r="581" spans="7:25" ht="15.75" customHeight="1">
      <c r="G581" s="230"/>
      <c r="W581" s="217"/>
      <c r="X581" s="217"/>
      <c r="Y581" s="217"/>
    </row>
    <row r="582" spans="7:25" ht="15.75" customHeight="1">
      <c r="G582" s="230"/>
      <c r="W582" s="217"/>
      <c r="X582" s="217"/>
      <c r="Y582" s="217"/>
    </row>
    <row r="583" spans="7:25" ht="15.75" customHeight="1">
      <c r="G583" s="230"/>
      <c r="W583" s="217"/>
      <c r="X583" s="217"/>
      <c r="Y583" s="217"/>
    </row>
    <row r="584" spans="7:25" ht="15.75" customHeight="1">
      <c r="G584" s="230"/>
      <c r="W584" s="217"/>
      <c r="X584" s="217"/>
      <c r="Y584" s="217"/>
    </row>
    <row r="585" spans="7:25" ht="15.75" customHeight="1">
      <c r="G585" s="230"/>
      <c r="W585" s="217"/>
      <c r="X585" s="217"/>
      <c r="Y585" s="217"/>
    </row>
    <row r="586" spans="7:25" ht="15.75" customHeight="1">
      <c r="G586" s="230"/>
      <c r="W586" s="217"/>
      <c r="X586" s="217"/>
      <c r="Y586" s="217"/>
    </row>
    <row r="587" spans="7:25" ht="15.75" customHeight="1">
      <c r="G587" s="230"/>
      <c r="W587" s="217"/>
      <c r="X587" s="217"/>
      <c r="Y587" s="217"/>
    </row>
    <row r="588" spans="7:25" ht="15.75" customHeight="1">
      <c r="G588" s="230"/>
      <c r="W588" s="217"/>
      <c r="X588" s="217"/>
      <c r="Y588" s="217"/>
    </row>
    <row r="589" spans="7:25" ht="15.75" customHeight="1">
      <c r="G589" s="230"/>
      <c r="W589" s="217"/>
      <c r="X589" s="217"/>
      <c r="Y589" s="217"/>
    </row>
    <row r="590" spans="7:25" ht="15.75" customHeight="1">
      <c r="G590" s="230"/>
      <c r="W590" s="217"/>
      <c r="X590" s="217"/>
      <c r="Y590" s="217"/>
    </row>
    <row r="591" spans="7:25" ht="15.75" customHeight="1">
      <c r="G591" s="230"/>
      <c r="W591" s="217"/>
      <c r="X591" s="217"/>
      <c r="Y591" s="217"/>
    </row>
    <row r="592" spans="7:25" ht="15.75" customHeight="1">
      <c r="G592" s="230"/>
      <c r="W592" s="217"/>
      <c r="X592" s="217"/>
      <c r="Y592" s="217"/>
    </row>
    <row r="593" spans="7:25" ht="15.75" customHeight="1">
      <c r="G593" s="230"/>
      <c r="W593" s="217"/>
      <c r="X593" s="217"/>
      <c r="Y593" s="217"/>
    </row>
    <row r="594" spans="7:25" ht="15.75" customHeight="1">
      <c r="G594" s="230"/>
      <c r="W594" s="217"/>
      <c r="X594" s="217"/>
      <c r="Y594" s="217"/>
    </row>
    <row r="595" spans="7:25" ht="15.75" customHeight="1">
      <c r="G595" s="230"/>
      <c r="W595" s="217"/>
      <c r="X595" s="217"/>
      <c r="Y595" s="217"/>
    </row>
    <row r="596" spans="7:25" ht="15.75" customHeight="1">
      <c r="G596" s="230"/>
      <c r="W596" s="217"/>
      <c r="X596" s="217"/>
      <c r="Y596" s="217"/>
    </row>
    <row r="597" spans="7:25" ht="15.75" customHeight="1">
      <c r="G597" s="230"/>
      <c r="W597" s="217"/>
      <c r="X597" s="217"/>
      <c r="Y597" s="217"/>
    </row>
    <row r="598" spans="7:25" ht="15.75" customHeight="1">
      <c r="G598" s="230"/>
      <c r="W598" s="217"/>
      <c r="X598" s="217"/>
      <c r="Y598" s="217"/>
    </row>
    <row r="599" spans="7:25" ht="15.75" customHeight="1">
      <c r="G599" s="230"/>
      <c r="W599" s="217"/>
      <c r="X599" s="217"/>
      <c r="Y599" s="217"/>
    </row>
    <row r="600" spans="7:25" ht="15.75" customHeight="1">
      <c r="G600" s="230"/>
      <c r="W600" s="217"/>
      <c r="X600" s="217"/>
      <c r="Y600" s="217"/>
    </row>
    <row r="601" spans="7:25" ht="15.75" customHeight="1">
      <c r="G601" s="230"/>
      <c r="W601" s="217"/>
      <c r="X601" s="217"/>
      <c r="Y601" s="217"/>
    </row>
    <row r="602" spans="7:25" ht="15.75" customHeight="1">
      <c r="G602" s="230"/>
      <c r="W602" s="217"/>
      <c r="X602" s="217"/>
      <c r="Y602" s="217"/>
    </row>
    <row r="603" spans="7:25" ht="15.75" customHeight="1">
      <c r="G603" s="230"/>
      <c r="W603" s="217"/>
      <c r="X603" s="217"/>
      <c r="Y603" s="217"/>
    </row>
    <row r="604" spans="7:25" ht="15.75" customHeight="1">
      <c r="G604" s="230"/>
      <c r="W604" s="217"/>
      <c r="X604" s="217"/>
      <c r="Y604" s="217"/>
    </row>
    <row r="605" spans="7:25" ht="15.75" customHeight="1">
      <c r="G605" s="230"/>
      <c r="W605" s="217"/>
      <c r="X605" s="217"/>
      <c r="Y605" s="217"/>
    </row>
    <row r="606" spans="7:25" ht="15.75" customHeight="1">
      <c r="G606" s="230"/>
      <c r="W606" s="217"/>
      <c r="X606" s="217"/>
      <c r="Y606" s="217"/>
    </row>
    <row r="607" spans="7:25" ht="15.75" customHeight="1">
      <c r="G607" s="230"/>
      <c r="W607" s="217"/>
      <c r="X607" s="217"/>
      <c r="Y607" s="217"/>
    </row>
    <row r="608" spans="7:25" ht="15.75" customHeight="1">
      <c r="G608" s="230"/>
      <c r="W608" s="217"/>
      <c r="X608" s="217"/>
      <c r="Y608" s="217"/>
    </row>
    <row r="609" spans="7:25" ht="15.75" customHeight="1">
      <c r="G609" s="230"/>
      <c r="W609" s="217"/>
      <c r="X609" s="217"/>
      <c r="Y609" s="217"/>
    </row>
    <row r="610" spans="7:25" ht="15.75" customHeight="1">
      <c r="G610" s="230"/>
      <c r="W610" s="217"/>
      <c r="X610" s="217"/>
      <c r="Y610" s="217"/>
    </row>
    <row r="611" spans="7:25" ht="15.75" customHeight="1">
      <c r="G611" s="230"/>
      <c r="W611" s="217"/>
      <c r="X611" s="217"/>
      <c r="Y611" s="217"/>
    </row>
    <row r="612" spans="7:25" ht="15.75" customHeight="1">
      <c r="G612" s="230"/>
      <c r="W612" s="217"/>
      <c r="X612" s="217"/>
      <c r="Y612" s="217"/>
    </row>
    <row r="613" spans="7:25" ht="15.75" customHeight="1">
      <c r="G613" s="230"/>
      <c r="W613" s="217"/>
      <c r="X613" s="217"/>
      <c r="Y613" s="217"/>
    </row>
    <row r="614" spans="7:25" ht="15.75" customHeight="1">
      <c r="G614" s="230"/>
      <c r="W614" s="217"/>
      <c r="X614" s="217"/>
      <c r="Y614" s="217"/>
    </row>
    <row r="615" spans="7:25" ht="15.75" customHeight="1">
      <c r="G615" s="230"/>
      <c r="W615" s="217"/>
      <c r="X615" s="217"/>
      <c r="Y615" s="217"/>
    </row>
    <row r="616" spans="7:25" ht="15.75" customHeight="1">
      <c r="G616" s="230"/>
      <c r="W616" s="217"/>
      <c r="X616" s="217"/>
      <c r="Y616" s="217"/>
    </row>
    <row r="617" spans="7:25" ht="15.75" customHeight="1">
      <c r="G617" s="230"/>
      <c r="W617" s="217"/>
      <c r="X617" s="217"/>
      <c r="Y617" s="217"/>
    </row>
    <row r="618" spans="7:25" ht="15.75" customHeight="1">
      <c r="G618" s="230"/>
      <c r="W618" s="217"/>
      <c r="X618" s="217"/>
      <c r="Y618" s="217"/>
    </row>
    <row r="619" spans="7:25" ht="15.75" customHeight="1">
      <c r="G619" s="230"/>
      <c r="W619" s="217"/>
      <c r="X619" s="217"/>
      <c r="Y619" s="217"/>
    </row>
    <row r="620" spans="7:25" ht="15.75" customHeight="1">
      <c r="G620" s="230"/>
      <c r="W620" s="217"/>
      <c r="X620" s="217"/>
      <c r="Y620" s="217"/>
    </row>
    <row r="621" spans="7:25" ht="15.75" customHeight="1">
      <c r="G621" s="230"/>
      <c r="W621" s="217"/>
      <c r="X621" s="217"/>
      <c r="Y621" s="217"/>
    </row>
    <row r="622" spans="7:25" ht="15.75" customHeight="1">
      <c r="G622" s="230"/>
      <c r="W622" s="217"/>
      <c r="X622" s="217"/>
      <c r="Y622" s="217"/>
    </row>
    <row r="623" spans="7:25" ht="15.75" customHeight="1">
      <c r="G623" s="230"/>
      <c r="W623" s="217"/>
      <c r="X623" s="217"/>
      <c r="Y623" s="217"/>
    </row>
    <row r="624" spans="7:25" ht="15.75" customHeight="1">
      <c r="G624" s="230"/>
      <c r="W624" s="217"/>
      <c r="X624" s="217"/>
      <c r="Y624" s="217"/>
    </row>
    <row r="625" spans="7:25" ht="15.75" customHeight="1">
      <c r="G625" s="230"/>
      <c r="W625" s="217"/>
      <c r="X625" s="217"/>
      <c r="Y625" s="217"/>
    </row>
    <row r="626" spans="7:25" ht="15.75" customHeight="1">
      <c r="G626" s="230"/>
      <c r="W626" s="217"/>
      <c r="X626" s="217"/>
      <c r="Y626" s="217"/>
    </row>
    <row r="627" spans="7:25" ht="15.75" customHeight="1">
      <c r="G627" s="230"/>
      <c r="W627" s="217"/>
      <c r="X627" s="217"/>
      <c r="Y627" s="217"/>
    </row>
    <row r="628" spans="7:25" ht="15.75" customHeight="1">
      <c r="G628" s="230"/>
      <c r="W628" s="217"/>
      <c r="X628" s="217"/>
      <c r="Y628" s="217"/>
    </row>
    <row r="629" spans="7:25" ht="15.75" customHeight="1">
      <c r="G629" s="230"/>
      <c r="W629" s="217"/>
      <c r="X629" s="217"/>
      <c r="Y629" s="217"/>
    </row>
    <row r="630" spans="7:25" ht="15.75" customHeight="1">
      <c r="G630" s="230"/>
      <c r="W630" s="217"/>
      <c r="X630" s="217"/>
      <c r="Y630" s="217"/>
    </row>
    <row r="631" spans="7:25" ht="15.75" customHeight="1">
      <c r="G631" s="230"/>
      <c r="W631" s="217"/>
      <c r="X631" s="217"/>
      <c r="Y631" s="217"/>
    </row>
    <row r="632" spans="7:25" ht="15.75" customHeight="1">
      <c r="G632" s="230"/>
      <c r="W632" s="217"/>
      <c r="X632" s="217"/>
      <c r="Y632" s="217"/>
    </row>
    <row r="633" spans="7:25" ht="15.75" customHeight="1">
      <c r="G633" s="230"/>
      <c r="W633" s="217"/>
      <c r="X633" s="217"/>
      <c r="Y633" s="217"/>
    </row>
    <row r="634" spans="7:25" ht="15.75" customHeight="1">
      <c r="G634" s="230"/>
      <c r="W634" s="217"/>
      <c r="X634" s="217"/>
      <c r="Y634" s="217"/>
    </row>
    <row r="635" spans="7:25" ht="15.75" customHeight="1">
      <c r="G635" s="230"/>
      <c r="W635" s="217"/>
      <c r="X635" s="217"/>
      <c r="Y635" s="217"/>
    </row>
    <row r="636" spans="7:25" ht="15.75" customHeight="1">
      <c r="G636" s="230"/>
      <c r="W636" s="217"/>
      <c r="X636" s="217"/>
      <c r="Y636" s="217"/>
    </row>
    <row r="637" spans="7:25" ht="15.75" customHeight="1">
      <c r="G637" s="230"/>
      <c r="W637" s="217"/>
      <c r="X637" s="217"/>
      <c r="Y637" s="217"/>
    </row>
    <row r="638" spans="7:25" ht="15.75" customHeight="1">
      <c r="G638" s="230"/>
      <c r="W638" s="217"/>
      <c r="X638" s="217"/>
      <c r="Y638" s="217"/>
    </row>
    <row r="639" spans="7:25" ht="15.75" customHeight="1">
      <c r="G639" s="230"/>
      <c r="W639" s="217"/>
      <c r="X639" s="217"/>
      <c r="Y639" s="217"/>
    </row>
    <row r="640" spans="7:25" ht="15.75" customHeight="1">
      <c r="G640" s="230"/>
      <c r="W640" s="217"/>
      <c r="X640" s="217"/>
      <c r="Y640" s="217"/>
    </row>
    <row r="641" spans="7:25" ht="15.75" customHeight="1">
      <c r="G641" s="230"/>
      <c r="W641" s="217"/>
      <c r="X641" s="217"/>
      <c r="Y641" s="217"/>
    </row>
    <row r="642" spans="7:25" ht="15.75" customHeight="1">
      <c r="G642" s="230"/>
      <c r="W642" s="217"/>
      <c r="X642" s="217"/>
      <c r="Y642" s="217"/>
    </row>
    <row r="643" spans="7:25" ht="15.75" customHeight="1">
      <c r="G643" s="230"/>
      <c r="W643" s="217"/>
      <c r="X643" s="217"/>
      <c r="Y643" s="217"/>
    </row>
    <row r="644" spans="7:25" ht="15.75" customHeight="1">
      <c r="G644" s="230"/>
      <c r="W644" s="217"/>
      <c r="X644" s="217"/>
      <c r="Y644" s="217"/>
    </row>
    <row r="645" spans="7:25" ht="15.75" customHeight="1">
      <c r="G645" s="230"/>
      <c r="W645" s="217"/>
      <c r="X645" s="217"/>
      <c r="Y645" s="217"/>
    </row>
    <row r="646" spans="7:25" ht="15.75" customHeight="1">
      <c r="G646" s="230"/>
      <c r="W646" s="217"/>
      <c r="X646" s="217"/>
      <c r="Y646" s="217"/>
    </row>
    <row r="647" spans="7:25" ht="15.75" customHeight="1">
      <c r="G647" s="230"/>
      <c r="W647" s="217"/>
      <c r="X647" s="217"/>
      <c r="Y647" s="217"/>
    </row>
    <row r="648" spans="7:25" ht="15.75" customHeight="1">
      <c r="G648" s="230"/>
      <c r="W648" s="217"/>
      <c r="X648" s="217"/>
      <c r="Y648" s="217"/>
    </row>
    <row r="649" spans="7:25" ht="15.75" customHeight="1">
      <c r="G649" s="230"/>
      <c r="W649" s="217"/>
      <c r="X649" s="217"/>
      <c r="Y649" s="217"/>
    </row>
    <row r="650" spans="7:25" ht="15.75" customHeight="1">
      <c r="G650" s="230"/>
      <c r="W650" s="217"/>
      <c r="X650" s="217"/>
      <c r="Y650" s="217"/>
    </row>
    <row r="651" spans="7:25" ht="15.75" customHeight="1">
      <c r="G651" s="230"/>
      <c r="W651" s="217"/>
      <c r="X651" s="217"/>
      <c r="Y651" s="217"/>
    </row>
    <row r="652" spans="7:25" ht="15.75" customHeight="1">
      <c r="G652" s="230"/>
      <c r="W652" s="217"/>
      <c r="X652" s="217"/>
      <c r="Y652" s="217"/>
    </row>
    <row r="653" spans="7:25" ht="15.75" customHeight="1">
      <c r="G653" s="230"/>
      <c r="W653" s="217"/>
      <c r="X653" s="217"/>
      <c r="Y653" s="217"/>
    </row>
    <row r="654" spans="7:25" ht="15.75" customHeight="1">
      <c r="G654" s="230"/>
      <c r="W654" s="217"/>
      <c r="X654" s="217"/>
      <c r="Y654" s="217"/>
    </row>
    <row r="655" spans="7:25" ht="15.75" customHeight="1">
      <c r="G655" s="230"/>
      <c r="W655" s="217"/>
      <c r="X655" s="217"/>
      <c r="Y655" s="217"/>
    </row>
    <row r="656" spans="7:25" ht="15.75" customHeight="1">
      <c r="G656" s="230"/>
      <c r="W656" s="217"/>
      <c r="X656" s="217"/>
      <c r="Y656" s="217"/>
    </row>
    <row r="657" spans="7:25" ht="15.75" customHeight="1">
      <c r="G657" s="230"/>
      <c r="W657" s="217"/>
      <c r="X657" s="217"/>
      <c r="Y657" s="217"/>
    </row>
    <row r="658" spans="7:25" ht="15.75" customHeight="1">
      <c r="G658" s="230"/>
      <c r="W658" s="217"/>
      <c r="X658" s="217"/>
      <c r="Y658" s="217"/>
    </row>
    <row r="659" spans="7:25" ht="15.75" customHeight="1">
      <c r="G659" s="230"/>
      <c r="W659" s="217"/>
      <c r="X659" s="217"/>
      <c r="Y659" s="217"/>
    </row>
    <row r="660" spans="7:25" ht="15.75" customHeight="1">
      <c r="G660" s="230"/>
      <c r="W660" s="217"/>
      <c r="X660" s="217"/>
      <c r="Y660" s="217"/>
    </row>
    <row r="661" spans="7:25" ht="15.75" customHeight="1">
      <c r="G661" s="230"/>
      <c r="W661" s="217"/>
      <c r="X661" s="217"/>
      <c r="Y661" s="217"/>
    </row>
    <row r="662" spans="7:25" ht="15.75" customHeight="1">
      <c r="G662" s="230"/>
      <c r="W662" s="217"/>
      <c r="X662" s="217"/>
      <c r="Y662" s="217"/>
    </row>
    <row r="663" spans="7:25" ht="15.75" customHeight="1">
      <c r="G663" s="230"/>
      <c r="W663" s="217"/>
      <c r="X663" s="217"/>
      <c r="Y663" s="217"/>
    </row>
    <row r="664" spans="7:25" ht="15.75" customHeight="1">
      <c r="G664" s="230"/>
      <c r="W664" s="217"/>
      <c r="X664" s="217"/>
      <c r="Y664" s="217"/>
    </row>
    <row r="665" spans="7:25" ht="15.75" customHeight="1">
      <c r="G665" s="230"/>
      <c r="W665" s="217"/>
      <c r="X665" s="217"/>
      <c r="Y665" s="217"/>
    </row>
    <row r="666" spans="7:25" ht="15.75" customHeight="1">
      <c r="G666" s="230"/>
      <c r="W666" s="217"/>
      <c r="X666" s="217"/>
      <c r="Y666" s="217"/>
    </row>
    <row r="667" spans="7:25" ht="15.75" customHeight="1">
      <c r="G667" s="230"/>
      <c r="W667" s="217"/>
      <c r="X667" s="217"/>
      <c r="Y667" s="217"/>
    </row>
    <row r="668" spans="7:25" ht="15.75" customHeight="1">
      <c r="G668" s="230"/>
      <c r="W668" s="217"/>
      <c r="X668" s="217"/>
      <c r="Y668" s="217"/>
    </row>
    <row r="669" spans="7:25" ht="15.75" customHeight="1">
      <c r="G669" s="230"/>
      <c r="W669" s="217"/>
      <c r="X669" s="217"/>
      <c r="Y669" s="217"/>
    </row>
    <row r="670" spans="7:25" ht="15.75" customHeight="1">
      <c r="G670" s="230"/>
      <c r="W670" s="217"/>
      <c r="X670" s="217"/>
      <c r="Y670" s="217"/>
    </row>
    <row r="671" spans="7:25" ht="15.75" customHeight="1">
      <c r="G671" s="230"/>
      <c r="W671" s="217"/>
      <c r="X671" s="217"/>
      <c r="Y671" s="217"/>
    </row>
    <row r="672" spans="7:25" ht="15.75" customHeight="1">
      <c r="G672" s="230"/>
      <c r="W672" s="217"/>
      <c r="X672" s="217"/>
      <c r="Y672" s="217"/>
    </row>
    <row r="673" spans="7:25" ht="15.75" customHeight="1">
      <c r="G673" s="230"/>
      <c r="W673" s="217"/>
      <c r="X673" s="217"/>
      <c r="Y673" s="217"/>
    </row>
    <row r="674" spans="7:25" ht="15.75" customHeight="1">
      <c r="G674" s="230"/>
      <c r="W674" s="217"/>
      <c r="X674" s="217"/>
      <c r="Y674" s="217"/>
    </row>
    <row r="675" spans="7:25" ht="15.75" customHeight="1">
      <c r="G675" s="230"/>
      <c r="W675" s="217"/>
      <c r="X675" s="217"/>
      <c r="Y675" s="217"/>
    </row>
    <row r="676" spans="7:25" ht="15.75" customHeight="1">
      <c r="G676" s="230"/>
      <c r="W676" s="217"/>
      <c r="X676" s="217"/>
      <c r="Y676" s="217"/>
    </row>
    <row r="677" spans="7:25" ht="15.75" customHeight="1">
      <c r="G677" s="230"/>
      <c r="W677" s="217"/>
      <c r="X677" s="217"/>
      <c r="Y677" s="217"/>
    </row>
    <row r="678" spans="7:25" ht="15.75" customHeight="1">
      <c r="G678" s="230"/>
      <c r="W678" s="217"/>
      <c r="X678" s="217"/>
      <c r="Y678" s="217"/>
    </row>
    <row r="679" spans="7:25" ht="15.75" customHeight="1">
      <c r="G679" s="230"/>
      <c r="W679" s="217"/>
      <c r="X679" s="217"/>
      <c r="Y679" s="217"/>
    </row>
    <row r="680" spans="7:25" ht="15.75" customHeight="1">
      <c r="G680" s="230"/>
      <c r="W680" s="217"/>
      <c r="X680" s="217"/>
      <c r="Y680" s="217"/>
    </row>
    <row r="681" spans="7:25" ht="15.75" customHeight="1">
      <c r="G681" s="230"/>
      <c r="W681" s="217"/>
      <c r="X681" s="217"/>
      <c r="Y681" s="217"/>
    </row>
    <row r="682" spans="7:25" ht="15.75" customHeight="1">
      <c r="G682" s="230"/>
      <c r="W682" s="217"/>
      <c r="X682" s="217"/>
      <c r="Y682" s="217"/>
    </row>
    <row r="683" spans="7:25" ht="15.75" customHeight="1">
      <c r="G683" s="230"/>
      <c r="W683" s="217"/>
      <c r="X683" s="217"/>
      <c r="Y683" s="217"/>
    </row>
    <row r="684" spans="7:25" ht="15.75" customHeight="1">
      <c r="G684" s="230"/>
      <c r="W684" s="217"/>
      <c r="X684" s="217"/>
      <c r="Y684" s="217"/>
    </row>
    <row r="685" spans="7:25" ht="15.75" customHeight="1">
      <c r="G685" s="230"/>
      <c r="W685" s="217"/>
      <c r="X685" s="217"/>
      <c r="Y685" s="217"/>
    </row>
    <row r="686" spans="7:25" ht="15.75" customHeight="1">
      <c r="G686" s="230"/>
      <c r="W686" s="217"/>
      <c r="X686" s="217"/>
      <c r="Y686" s="217"/>
    </row>
    <row r="687" spans="7:25" ht="15.75" customHeight="1">
      <c r="G687" s="230"/>
      <c r="W687" s="217"/>
      <c r="X687" s="217"/>
      <c r="Y687" s="217"/>
    </row>
    <row r="688" spans="7:25" ht="15.75" customHeight="1">
      <c r="G688" s="230"/>
      <c r="W688" s="217"/>
      <c r="X688" s="217"/>
      <c r="Y688" s="217"/>
    </row>
    <row r="689" spans="7:25" ht="15.75" customHeight="1">
      <c r="G689" s="230"/>
      <c r="W689" s="217"/>
      <c r="X689" s="217"/>
      <c r="Y689" s="217"/>
    </row>
    <row r="690" spans="7:25" ht="15.75" customHeight="1">
      <c r="G690" s="230"/>
      <c r="W690" s="217"/>
      <c r="X690" s="217"/>
      <c r="Y690" s="217"/>
    </row>
    <row r="691" spans="7:25" ht="15.75" customHeight="1">
      <c r="G691" s="230"/>
      <c r="W691" s="217"/>
      <c r="X691" s="217"/>
      <c r="Y691" s="217"/>
    </row>
    <row r="692" spans="7:25" ht="15.75" customHeight="1">
      <c r="G692" s="230"/>
      <c r="W692" s="217"/>
      <c r="X692" s="217"/>
      <c r="Y692" s="217"/>
    </row>
    <row r="693" spans="7:25" ht="15.75" customHeight="1">
      <c r="G693" s="230"/>
      <c r="W693" s="217"/>
      <c r="X693" s="217"/>
      <c r="Y693" s="217"/>
    </row>
    <row r="694" spans="7:25" ht="15.75" customHeight="1">
      <c r="G694" s="230"/>
      <c r="W694" s="217"/>
      <c r="X694" s="217"/>
      <c r="Y694" s="217"/>
    </row>
    <row r="695" spans="7:25" ht="15.75" customHeight="1">
      <c r="G695" s="230"/>
      <c r="W695" s="217"/>
      <c r="X695" s="217"/>
      <c r="Y695" s="217"/>
    </row>
    <row r="696" spans="7:25" ht="15.75" customHeight="1">
      <c r="G696" s="230"/>
      <c r="W696" s="217"/>
      <c r="X696" s="217"/>
      <c r="Y696" s="217"/>
    </row>
    <row r="697" spans="7:25" ht="15.75" customHeight="1">
      <c r="G697" s="230"/>
      <c r="W697" s="217"/>
      <c r="X697" s="217"/>
      <c r="Y697" s="217"/>
    </row>
    <row r="698" spans="7:25" ht="15.75" customHeight="1">
      <c r="G698" s="230"/>
      <c r="W698" s="217"/>
      <c r="X698" s="217"/>
      <c r="Y698" s="217"/>
    </row>
    <row r="699" spans="7:25" ht="15.75" customHeight="1">
      <c r="G699" s="230"/>
      <c r="W699" s="217"/>
      <c r="X699" s="217"/>
      <c r="Y699" s="217"/>
    </row>
    <row r="700" spans="7:25" ht="15.75" customHeight="1">
      <c r="G700" s="230"/>
      <c r="W700" s="217"/>
      <c r="X700" s="217"/>
      <c r="Y700" s="217"/>
    </row>
    <row r="701" spans="7:25" ht="15.75" customHeight="1">
      <c r="G701" s="230"/>
      <c r="W701" s="217"/>
      <c r="X701" s="217"/>
      <c r="Y701" s="217"/>
    </row>
    <row r="702" spans="7:25" ht="15.75" customHeight="1">
      <c r="G702" s="230"/>
      <c r="W702" s="217"/>
      <c r="X702" s="217"/>
      <c r="Y702" s="217"/>
    </row>
    <row r="703" spans="7:25" ht="15.75" customHeight="1">
      <c r="G703" s="230"/>
      <c r="W703" s="217"/>
      <c r="X703" s="217"/>
      <c r="Y703" s="217"/>
    </row>
    <row r="704" spans="7:25" ht="15.75" customHeight="1">
      <c r="G704" s="230"/>
      <c r="W704" s="217"/>
      <c r="X704" s="217"/>
      <c r="Y704" s="217"/>
    </row>
    <row r="705" spans="7:25" ht="15.75" customHeight="1">
      <c r="G705" s="230"/>
      <c r="W705" s="217"/>
      <c r="X705" s="217"/>
      <c r="Y705" s="217"/>
    </row>
    <row r="706" spans="7:25" ht="15.75" customHeight="1">
      <c r="G706" s="230"/>
      <c r="W706" s="217"/>
      <c r="X706" s="217"/>
      <c r="Y706" s="217"/>
    </row>
    <row r="707" spans="7:25" ht="15.75" customHeight="1">
      <c r="G707" s="230"/>
      <c r="W707" s="217"/>
      <c r="X707" s="217"/>
      <c r="Y707" s="217"/>
    </row>
    <row r="708" spans="7:25" ht="15.75" customHeight="1">
      <c r="G708" s="230"/>
      <c r="W708" s="217"/>
      <c r="X708" s="217"/>
      <c r="Y708" s="217"/>
    </row>
    <row r="709" spans="7:25" ht="15.75" customHeight="1">
      <c r="G709" s="230"/>
      <c r="W709" s="217"/>
      <c r="X709" s="217"/>
      <c r="Y709" s="217"/>
    </row>
    <row r="710" spans="7:25" ht="15.75" customHeight="1">
      <c r="G710" s="230"/>
      <c r="W710" s="217"/>
      <c r="X710" s="217"/>
      <c r="Y710" s="217"/>
    </row>
    <row r="711" spans="7:25" ht="15.75" customHeight="1">
      <c r="G711" s="230"/>
      <c r="W711" s="217"/>
      <c r="X711" s="217"/>
      <c r="Y711" s="217"/>
    </row>
    <row r="712" spans="7:25" ht="15.75" customHeight="1">
      <c r="G712" s="230"/>
      <c r="W712" s="217"/>
      <c r="X712" s="217"/>
      <c r="Y712" s="217"/>
    </row>
    <row r="713" spans="7:25" ht="15.75" customHeight="1">
      <c r="G713" s="230"/>
      <c r="W713" s="217"/>
      <c r="X713" s="217"/>
      <c r="Y713" s="217"/>
    </row>
    <row r="714" spans="7:25" ht="15.75" customHeight="1">
      <c r="G714" s="230"/>
      <c r="W714" s="217"/>
      <c r="X714" s="217"/>
      <c r="Y714" s="217"/>
    </row>
    <row r="715" spans="7:25" ht="15.75" customHeight="1">
      <c r="G715" s="230"/>
      <c r="W715" s="217"/>
      <c r="X715" s="217"/>
      <c r="Y715" s="217"/>
    </row>
    <row r="716" spans="7:25" ht="15.75" customHeight="1">
      <c r="G716" s="230"/>
      <c r="W716" s="217"/>
      <c r="X716" s="217"/>
      <c r="Y716" s="217"/>
    </row>
    <row r="717" spans="7:25" ht="15.75" customHeight="1">
      <c r="G717" s="230"/>
      <c r="W717" s="217"/>
      <c r="X717" s="217"/>
      <c r="Y717" s="217"/>
    </row>
    <row r="718" spans="7:25" ht="15.75" customHeight="1">
      <c r="G718" s="230"/>
      <c r="W718" s="217"/>
      <c r="X718" s="217"/>
      <c r="Y718" s="217"/>
    </row>
    <row r="719" spans="7:25" ht="15.75" customHeight="1">
      <c r="G719" s="230"/>
      <c r="W719" s="217"/>
      <c r="X719" s="217"/>
      <c r="Y719" s="217"/>
    </row>
    <row r="720" spans="7:25" ht="15.75" customHeight="1">
      <c r="G720" s="230"/>
      <c r="W720" s="217"/>
      <c r="X720" s="217"/>
      <c r="Y720" s="217"/>
    </row>
    <row r="721" spans="7:25" ht="15.75" customHeight="1">
      <c r="G721" s="230"/>
      <c r="W721" s="217"/>
      <c r="X721" s="217"/>
      <c r="Y721" s="217"/>
    </row>
    <row r="722" spans="7:25" ht="15.75" customHeight="1">
      <c r="G722" s="230"/>
      <c r="W722" s="217"/>
      <c r="X722" s="217"/>
      <c r="Y722" s="217"/>
    </row>
    <row r="723" spans="7:25" ht="15.75" customHeight="1">
      <c r="G723" s="230"/>
      <c r="W723" s="217"/>
      <c r="X723" s="217"/>
      <c r="Y723" s="217"/>
    </row>
    <row r="724" spans="7:25" ht="15.75" customHeight="1">
      <c r="G724" s="230"/>
      <c r="W724" s="217"/>
      <c r="X724" s="217"/>
      <c r="Y724" s="217"/>
    </row>
    <row r="725" spans="7:25" ht="15.75" customHeight="1">
      <c r="G725" s="230"/>
      <c r="W725" s="217"/>
      <c r="X725" s="217"/>
      <c r="Y725" s="217"/>
    </row>
    <row r="726" spans="7:25" ht="15.75" customHeight="1">
      <c r="G726" s="230"/>
      <c r="W726" s="217"/>
      <c r="X726" s="217"/>
      <c r="Y726" s="217"/>
    </row>
    <row r="727" spans="7:25" ht="15.75" customHeight="1">
      <c r="G727" s="230"/>
      <c r="W727" s="217"/>
      <c r="X727" s="217"/>
      <c r="Y727" s="217"/>
    </row>
    <row r="728" spans="7:25" ht="15.75" customHeight="1">
      <c r="G728" s="230"/>
      <c r="W728" s="217"/>
      <c r="X728" s="217"/>
      <c r="Y728" s="217"/>
    </row>
    <row r="729" spans="7:25" ht="15.75" customHeight="1">
      <c r="G729" s="230"/>
      <c r="W729" s="217"/>
      <c r="X729" s="217"/>
      <c r="Y729" s="217"/>
    </row>
    <row r="730" spans="7:25" ht="15.75" customHeight="1">
      <c r="G730" s="230"/>
      <c r="W730" s="217"/>
      <c r="X730" s="217"/>
      <c r="Y730" s="217"/>
    </row>
    <row r="731" spans="7:25" ht="15.75" customHeight="1">
      <c r="G731" s="230"/>
      <c r="W731" s="217"/>
      <c r="X731" s="217"/>
      <c r="Y731" s="217"/>
    </row>
    <row r="732" spans="7:25" ht="15.75" customHeight="1">
      <c r="G732" s="230"/>
      <c r="W732" s="217"/>
      <c r="X732" s="217"/>
      <c r="Y732" s="217"/>
    </row>
    <row r="733" spans="7:25" ht="15.75" customHeight="1">
      <c r="G733" s="230"/>
      <c r="W733" s="217"/>
      <c r="X733" s="217"/>
      <c r="Y733" s="217"/>
    </row>
    <row r="734" spans="7:25" ht="15.75" customHeight="1">
      <c r="G734" s="230"/>
      <c r="W734" s="217"/>
      <c r="X734" s="217"/>
      <c r="Y734" s="217"/>
    </row>
    <row r="735" spans="7:25" ht="15.75" customHeight="1">
      <c r="G735" s="230"/>
      <c r="W735" s="217"/>
      <c r="X735" s="217"/>
      <c r="Y735" s="217"/>
    </row>
    <row r="736" spans="7:25" ht="15.75" customHeight="1">
      <c r="G736" s="230"/>
      <c r="W736" s="217"/>
      <c r="X736" s="217"/>
      <c r="Y736" s="217"/>
    </row>
    <row r="737" spans="7:25" ht="15.75" customHeight="1">
      <c r="G737" s="230"/>
      <c r="W737" s="217"/>
      <c r="X737" s="217"/>
      <c r="Y737" s="217"/>
    </row>
    <row r="738" spans="7:25" ht="15.75" customHeight="1">
      <c r="G738" s="230"/>
      <c r="W738" s="217"/>
      <c r="X738" s="217"/>
      <c r="Y738" s="217"/>
    </row>
    <row r="739" spans="7:25" ht="15.75" customHeight="1">
      <c r="G739" s="230"/>
      <c r="W739" s="217"/>
      <c r="X739" s="217"/>
      <c r="Y739" s="217"/>
    </row>
    <row r="740" spans="7:25" ht="15.75" customHeight="1">
      <c r="G740" s="230"/>
      <c r="W740" s="217"/>
      <c r="X740" s="217"/>
      <c r="Y740" s="217"/>
    </row>
    <row r="741" spans="7:25" ht="15.75" customHeight="1">
      <c r="G741" s="230"/>
      <c r="W741" s="217"/>
      <c r="X741" s="217"/>
      <c r="Y741" s="217"/>
    </row>
    <row r="742" spans="7:25" ht="15.75" customHeight="1">
      <c r="G742" s="230"/>
      <c r="W742" s="217"/>
      <c r="X742" s="217"/>
      <c r="Y742" s="217"/>
    </row>
    <row r="743" spans="7:25" ht="15.75" customHeight="1">
      <c r="G743" s="230"/>
      <c r="W743" s="217"/>
      <c r="X743" s="217"/>
      <c r="Y743" s="217"/>
    </row>
    <row r="744" spans="7:25" ht="15.75" customHeight="1">
      <c r="G744" s="230"/>
      <c r="W744" s="217"/>
      <c r="X744" s="217"/>
      <c r="Y744" s="217"/>
    </row>
    <row r="745" spans="7:25" ht="15.75" customHeight="1">
      <c r="G745" s="230"/>
      <c r="W745" s="217"/>
      <c r="X745" s="217"/>
      <c r="Y745" s="217"/>
    </row>
    <row r="746" spans="7:25" ht="15.75" customHeight="1">
      <c r="G746" s="230"/>
      <c r="W746" s="217"/>
      <c r="X746" s="217"/>
      <c r="Y746" s="217"/>
    </row>
    <row r="747" spans="7:25" ht="15.75" customHeight="1">
      <c r="G747" s="230"/>
      <c r="W747" s="217"/>
      <c r="X747" s="217"/>
      <c r="Y747" s="217"/>
    </row>
    <row r="748" spans="7:25" ht="15.75" customHeight="1">
      <c r="G748" s="230"/>
      <c r="W748" s="217"/>
      <c r="X748" s="217"/>
      <c r="Y748" s="217"/>
    </row>
    <row r="749" spans="7:25" ht="15.75" customHeight="1">
      <c r="G749" s="230"/>
      <c r="W749" s="217"/>
      <c r="X749" s="217"/>
      <c r="Y749" s="217"/>
    </row>
    <row r="750" spans="7:25" ht="15.75" customHeight="1">
      <c r="G750" s="230"/>
      <c r="W750" s="217"/>
      <c r="X750" s="217"/>
      <c r="Y750" s="217"/>
    </row>
    <row r="751" spans="7:25" ht="15.75" customHeight="1">
      <c r="G751" s="230"/>
      <c r="W751" s="217"/>
      <c r="X751" s="217"/>
      <c r="Y751" s="217"/>
    </row>
    <row r="752" spans="7:25" ht="15.75" customHeight="1">
      <c r="G752" s="230"/>
      <c r="W752" s="217"/>
      <c r="X752" s="217"/>
      <c r="Y752" s="217"/>
    </row>
    <row r="753" spans="7:25" ht="15.75" customHeight="1">
      <c r="G753" s="230"/>
      <c r="W753" s="217"/>
      <c r="X753" s="217"/>
      <c r="Y753" s="217"/>
    </row>
    <row r="754" spans="7:25" ht="15.75" customHeight="1">
      <c r="G754" s="230"/>
      <c r="W754" s="217"/>
      <c r="X754" s="217"/>
      <c r="Y754" s="217"/>
    </row>
    <row r="755" spans="7:25" ht="15.75" customHeight="1">
      <c r="G755" s="230"/>
      <c r="W755" s="217"/>
      <c r="X755" s="217"/>
      <c r="Y755" s="217"/>
    </row>
    <row r="756" spans="7:25" ht="15.75" customHeight="1">
      <c r="G756" s="230"/>
      <c r="W756" s="217"/>
      <c r="X756" s="217"/>
      <c r="Y756" s="217"/>
    </row>
    <row r="757" spans="7:25" ht="15.75" customHeight="1">
      <c r="G757" s="230"/>
      <c r="W757" s="217"/>
      <c r="X757" s="217"/>
      <c r="Y757" s="217"/>
    </row>
    <row r="758" spans="7:25" ht="15.75" customHeight="1">
      <c r="G758" s="230"/>
      <c r="W758" s="217"/>
      <c r="X758" s="217"/>
      <c r="Y758" s="217"/>
    </row>
    <row r="759" spans="7:25" ht="15.75" customHeight="1">
      <c r="G759" s="230"/>
      <c r="W759" s="217"/>
      <c r="X759" s="217"/>
      <c r="Y759" s="217"/>
    </row>
    <row r="760" spans="7:25" ht="15.75" customHeight="1">
      <c r="G760" s="230"/>
      <c r="W760" s="217"/>
      <c r="X760" s="217"/>
      <c r="Y760" s="217"/>
    </row>
    <row r="761" spans="7:25" ht="15.75" customHeight="1">
      <c r="G761" s="230"/>
      <c r="W761" s="217"/>
      <c r="X761" s="217"/>
      <c r="Y761" s="217"/>
    </row>
    <row r="762" spans="7:25" ht="15.75" customHeight="1">
      <c r="G762" s="230"/>
      <c r="W762" s="217"/>
      <c r="X762" s="217"/>
      <c r="Y762" s="217"/>
    </row>
    <row r="763" spans="7:25" ht="15.75" customHeight="1">
      <c r="G763" s="230"/>
      <c r="W763" s="217"/>
      <c r="X763" s="217"/>
      <c r="Y763" s="217"/>
    </row>
    <row r="764" spans="7:25" ht="15.75" customHeight="1">
      <c r="G764" s="230"/>
      <c r="W764" s="217"/>
      <c r="X764" s="217"/>
      <c r="Y764" s="217"/>
    </row>
    <row r="765" spans="7:25" ht="15.75" customHeight="1">
      <c r="G765" s="230"/>
      <c r="W765" s="217"/>
      <c r="X765" s="217"/>
      <c r="Y765" s="217"/>
    </row>
    <row r="766" spans="7:25" ht="15.75" customHeight="1">
      <c r="G766" s="230"/>
      <c r="W766" s="217"/>
      <c r="X766" s="217"/>
      <c r="Y766" s="217"/>
    </row>
    <row r="767" spans="7:25" ht="15.75" customHeight="1">
      <c r="G767" s="230"/>
      <c r="W767" s="217"/>
      <c r="X767" s="217"/>
      <c r="Y767" s="217"/>
    </row>
    <row r="768" spans="7:25" ht="15.75" customHeight="1">
      <c r="G768" s="230"/>
      <c r="W768" s="217"/>
      <c r="X768" s="217"/>
      <c r="Y768" s="217"/>
    </row>
    <row r="769" spans="7:25" ht="15.75" customHeight="1">
      <c r="G769" s="230"/>
      <c r="W769" s="217"/>
      <c r="X769" s="217"/>
      <c r="Y769" s="217"/>
    </row>
    <row r="770" spans="7:25" ht="15.75" customHeight="1">
      <c r="G770" s="230"/>
      <c r="W770" s="217"/>
      <c r="X770" s="217"/>
      <c r="Y770" s="217"/>
    </row>
    <row r="771" spans="7:25" ht="15.75" customHeight="1">
      <c r="G771" s="230"/>
      <c r="W771" s="217"/>
      <c r="X771" s="217"/>
      <c r="Y771" s="217"/>
    </row>
    <row r="772" spans="7:25" ht="15.75" customHeight="1">
      <c r="G772" s="230"/>
      <c r="W772" s="217"/>
      <c r="X772" s="217"/>
      <c r="Y772" s="217"/>
    </row>
    <row r="773" spans="7:25" ht="15.75" customHeight="1">
      <c r="G773" s="230"/>
      <c r="W773" s="217"/>
      <c r="X773" s="217"/>
      <c r="Y773" s="217"/>
    </row>
    <row r="774" spans="7:25" ht="15.75" customHeight="1">
      <c r="G774" s="230"/>
      <c r="W774" s="217"/>
      <c r="X774" s="217"/>
      <c r="Y774" s="217"/>
    </row>
    <row r="775" spans="7:25" ht="15.75" customHeight="1">
      <c r="G775" s="230"/>
      <c r="W775" s="217"/>
      <c r="X775" s="217"/>
      <c r="Y775" s="217"/>
    </row>
    <row r="776" spans="7:25" ht="15.75" customHeight="1">
      <c r="G776" s="230"/>
      <c r="W776" s="217"/>
      <c r="X776" s="217"/>
      <c r="Y776" s="217"/>
    </row>
    <row r="777" spans="7:25" ht="15.75" customHeight="1">
      <c r="G777" s="230"/>
      <c r="W777" s="217"/>
      <c r="X777" s="217"/>
      <c r="Y777" s="217"/>
    </row>
    <row r="778" spans="7:25" ht="15.75" customHeight="1">
      <c r="G778" s="230"/>
      <c r="W778" s="217"/>
      <c r="X778" s="217"/>
      <c r="Y778" s="217"/>
    </row>
    <row r="779" spans="7:25" ht="15.75" customHeight="1">
      <c r="G779" s="230"/>
      <c r="W779" s="217"/>
      <c r="X779" s="217"/>
      <c r="Y779" s="217"/>
    </row>
    <row r="780" spans="7:25" ht="15.75" customHeight="1">
      <c r="G780" s="230"/>
      <c r="W780" s="217"/>
      <c r="X780" s="217"/>
      <c r="Y780" s="217"/>
    </row>
    <row r="781" spans="7:25" ht="15.75" customHeight="1">
      <c r="G781" s="230"/>
      <c r="W781" s="217"/>
      <c r="X781" s="217"/>
      <c r="Y781" s="217"/>
    </row>
    <row r="782" spans="7:25" ht="15.75" customHeight="1">
      <c r="G782" s="230"/>
      <c r="W782" s="217"/>
      <c r="X782" s="217"/>
      <c r="Y782" s="217"/>
    </row>
    <row r="783" spans="7:25" ht="15.75" customHeight="1">
      <c r="G783" s="230"/>
      <c r="W783" s="217"/>
      <c r="X783" s="217"/>
      <c r="Y783" s="217"/>
    </row>
    <row r="784" spans="7:25" ht="15.75" customHeight="1">
      <c r="G784" s="230"/>
      <c r="W784" s="217"/>
      <c r="X784" s="217"/>
      <c r="Y784" s="217"/>
    </row>
    <row r="785" spans="7:25" ht="15.75" customHeight="1">
      <c r="G785" s="230"/>
      <c r="W785" s="217"/>
      <c r="X785" s="217"/>
      <c r="Y785" s="217"/>
    </row>
    <row r="786" spans="7:25" ht="15.75" customHeight="1">
      <c r="G786" s="230"/>
      <c r="W786" s="217"/>
      <c r="X786" s="217"/>
      <c r="Y786" s="217"/>
    </row>
    <row r="787" spans="7:25" ht="15.75" customHeight="1">
      <c r="G787" s="230"/>
      <c r="W787" s="217"/>
      <c r="X787" s="217"/>
      <c r="Y787" s="217"/>
    </row>
    <row r="788" spans="7:25" ht="15.75" customHeight="1">
      <c r="G788" s="230"/>
      <c r="W788" s="217"/>
      <c r="X788" s="217"/>
      <c r="Y788" s="217"/>
    </row>
    <row r="789" spans="7:25" ht="15.75" customHeight="1">
      <c r="G789" s="230"/>
      <c r="W789" s="217"/>
      <c r="X789" s="217"/>
      <c r="Y789" s="217"/>
    </row>
    <row r="790" spans="7:25" ht="15.75" customHeight="1">
      <c r="G790" s="230"/>
      <c r="W790" s="217"/>
      <c r="X790" s="217"/>
      <c r="Y790" s="217"/>
    </row>
    <row r="791" spans="7:25" ht="15.75" customHeight="1">
      <c r="G791" s="230"/>
      <c r="W791" s="217"/>
      <c r="X791" s="217"/>
      <c r="Y791" s="217"/>
    </row>
    <row r="792" spans="7:25" ht="15.75" customHeight="1">
      <c r="G792" s="230"/>
      <c r="W792" s="217"/>
      <c r="X792" s="217"/>
      <c r="Y792" s="217"/>
    </row>
    <row r="793" spans="7:25" ht="15.75" customHeight="1">
      <c r="G793" s="230"/>
      <c r="W793" s="217"/>
      <c r="X793" s="217"/>
      <c r="Y793" s="217"/>
    </row>
    <row r="794" spans="7:25" ht="15.75" customHeight="1">
      <c r="G794" s="230"/>
      <c r="W794" s="217"/>
      <c r="X794" s="217"/>
      <c r="Y794" s="217"/>
    </row>
    <row r="795" spans="7:25" ht="15.75" customHeight="1">
      <c r="G795" s="230"/>
      <c r="W795" s="217"/>
      <c r="X795" s="217"/>
      <c r="Y795" s="217"/>
    </row>
    <row r="796" spans="7:25" ht="15.75" customHeight="1">
      <c r="G796" s="230"/>
      <c r="W796" s="217"/>
      <c r="X796" s="217"/>
      <c r="Y796" s="217"/>
    </row>
    <row r="797" spans="7:25" ht="15.75" customHeight="1">
      <c r="G797" s="230"/>
      <c r="W797" s="217"/>
      <c r="X797" s="217"/>
      <c r="Y797" s="217"/>
    </row>
    <row r="798" spans="7:25" ht="15.75" customHeight="1">
      <c r="G798" s="230"/>
      <c r="W798" s="217"/>
      <c r="X798" s="217"/>
      <c r="Y798" s="217"/>
    </row>
    <row r="799" spans="7:25" ht="15.75" customHeight="1">
      <c r="G799" s="230"/>
      <c r="W799" s="217"/>
      <c r="X799" s="217"/>
      <c r="Y799" s="217"/>
    </row>
    <row r="800" spans="7:25" ht="15.75" customHeight="1">
      <c r="G800" s="230"/>
      <c r="W800" s="217"/>
      <c r="X800" s="217"/>
      <c r="Y800" s="217"/>
    </row>
    <row r="801" spans="7:25" ht="15.75" customHeight="1">
      <c r="G801" s="230"/>
      <c r="W801" s="217"/>
      <c r="X801" s="217"/>
      <c r="Y801" s="217"/>
    </row>
    <row r="802" spans="7:25" ht="15.75" customHeight="1">
      <c r="G802" s="230"/>
      <c r="W802" s="217"/>
      <c r="X802" s="217"/>
      <c r="Y802" s="217"/>
    </row>
    <row r="803" spans="7:25" ht="15.75" customHeight="1">
      <c r="G803" s="230"/>
      <c r="W803" s="217"/>
      <c r="X803" s="217"/>
      <c r="Y803" s="217"/>
    </row>
    <row r="804" spans="7:25" ht="15.75" customHeight="1">
      <c r="G804" s="230"/>
      <c r="W804" s="217"/>
      <c r="X804" s="217"/>
      <c r="Y804" s="217"/>
    </row>
    <row r="805" spans="7:25" ht="15.75" customHeight="1">
      <c r="G805" s="230"/>
      <c r="W805" s="217"/>
      <c r="X805" s="217"/>
      <c r="Y805" s="217"/>
    </row>
    <row r="806" spans="7:25" ht="15.75" customHeight="1">
      <c r="G806" s="230"/>
      <c r="W806" s="217"/>
      <c r="X806" s="217"/>
      <c r="Y806" s="217"/>
    </row>
    <row r="807" spans="7:25" ht="15.75" customHeight="1">
      <c r="G807" s="230"/>
      <c r="W807" s="217"/>
      <c r="X807" s="217"/>
      <c r="Y807" s="217"/>
    </row>
    <row r="808" spans="7:25" ht="15.75" customHeight="1">
      <c r="G808" s="230"/>
      <c r="W808" s="217"/>
      <c r="X808" s="217"/>
      <c r="Y808" s="217"/>
    </row>
    <row r="809" spans="7:25" ht="15.75" customHeight="1">
      <c r="G809" s="230"/>
      <c r="W809" s="217"/>
      <c r="X809" s="217"/>
      <c r="Y809" s="217"/>
    </row>
    <row r="810" spans="7:25" ht="15.75" customHeight="1">
      <c r="G810" s="230"/>
      <c r="W810" s="217"/>
      <c r="X810" s="217"/>
      <c r="Y810" s="217"/>
    </row>
    <row r="811" spans="7:25" ht="15.75" customHeight="1">
      <c r="G811" s="230"/>
      <c r="W811" s="217"/>
      <c r="X811" s="217"/>
      <c r="Y811" s="217"/>
    </row>
    <row r="812" spans="7:25" ht="15.75" customHeight="1">
      <c r="G812" s="230"/>
      <c r="W812" s="217"/>
      <c r="X812" s="217"/>
      <c r="Y812" s="217"/>
    </row>
    <row r="813" spans="7:25" ht="15.75" customHeight="1">
      <c r="G813" s="230"/>
      <c r="W813" s="217"/>
      <c r="X813" s="217"/>
      <c r="Y813" s="217"/>
    </row>
    <row r="814" spans="7:25" ht="15.75" customHeight="1">
      <c r="G814" s="230"/>
      <c r="W814" s="217"/>
      <c r="X814" s="217"/>
      <c r="Y814" s="217"/>
    </row>
    <row r="815" spans="7:25" ht="15.75" customHeight="1">
      <c r="G815" s="230"/>
      <c r="W815" s="217"/>
      <c r="X815" s="217"/>
      <c r="Y815" s="217"/>
    </row>
    <row r="816" spans="7:25" ht="15.75" customHeight="1">
      <c r="G816" s="230"/>
      <c r="W816" s="217"/>
      <c r="X816" s="217"/>
      <c r="Y816" s="217"/>
    </row>
    <row r="817" spans="7:25" ht="15.75" customHeight="1">
      <c r="G817" s="230"/>
      <c r="W817" s="217"/>
      <c r="X817" s="217"/>
      <c r="Y817" s="217"/>
    </row>
    <row r="818" spans="7:25" ht="15.75" customHeight="1">
      <c r="G818" s="230"/>
      <c r="W818" s="217"/>
      <c r="X818" s="217"/>
      <c r="Y818" s="217"/>
    </row>
    <row r="819" spans="7:25" ht="15.75" customHeight="1">
      <c r="G819" s="230"/>
      <c r="W819" s="217"/>
      <c r="X819" s="217"/>
      <c r="Y819" s="217"/>
    </row>
    <row r="820" spans="7:25" ht="15.75" customHeight="1">
      <c r="G820" s="230"/>
      <c r="W820" s="217"/>
      <c r="X820" s="217"/>
      <c r="Y820" s="217"/>
    </row>
    <row r="821" spans="7:25" ht="15.75" customHeight="1">
      <c r="G821" s="230"/>
      <c r="W821" s="217"/>
      <c r="X821" s="217"/>
      <c r="Y821" s="217"/>
    </row>
    <row r="822" spans="7:25" ht="15.75" customHeight="1">
      <c r="G822" s="230"/>
      <c r="W822" s="217"/>
      <c r="X822" s="217"/>
      <c r="Y822" s="217"/>
    </row>
    <row r="823" spans="7:25" ht="15.75" customHeight="1">
      <c r="G823" s="230"/>
      <c r="W823" s="217"/>
      <c r="X823" s="217"/>
      <c r="Y823" s="217"/>
    </row>
    <row r="824" spans="7:25" ht="15.75" customHeight="1">
      <c r="G824" s="230"/>
      <c r="W824" s="217"/>
      <c r="X824" s="217"/>
      <c r="Y824" s="217"/>
    </row>
    <row r="825" spans="7:25" ht="15.75" customHeight="1">
      <c r="G825" s="230"/>
      <c r="W825" s="217"/>
      <c r="X825" s="217"/>
      <c r="Y825" s="217"/>
    </row>
    <row r="826" spans="7:25" ht="15.75" customHeight="1">
      <c r="G826" s="230"/>
      <c r="W826" s="217"/>
      <c r="X826" s="217"/>
      <c r="Y826" s="217"/>
    </row>
    <row r="827" spans="7:25" ht="15.75" customHeight="1">
      <c r="G827" s="230"/>
      <c r="W827" s="217"/>
      <c r="X827" s="217"/>
      <c r="Y827" s="217"/>
    </row>
    <row r="828" spans="7:25" ht="15.75" customHeight="1">
      <c r="G828" s="230"/>
      <c r="W828" s="217"/>
      <c r="X828" s="217"/>
      <c r="Y828" s="217"/>
    </row>
    <row r="829" spans="7:25" ht="15.75" customHeight="1">
      <c r="G829" s="230"/>
      <c r="W829" s="217"/>
      <c r="X829" s="217"/>
      <c r="Y829" s="217"/>
    </row>
    <row r="830" spans="7:25" ht="15.75" customHeight="1">
      <c r="G830" s="230"/>
      <c r="W830" s="217"/>
      <c r="X830" s="217"/>
      <c r="Y830" s="217"/>
    </row>
    <row r="831" spans="7:25" ht="15.75" customHeight="1">
      <c r="G831" s="230"/>
      <c r="W831" s="217"/>
      <c r="X831" s="217"/>
      <c r="Y831" s="217"/>
    </row>
    <row r="832" spans="7:25" ht="15.75" customHeight="1">
      <c r="G832" s="230"/>
      <c r="W832" s="217"/>
      <c r="X832" s="217"/>
      <c r="Y832" s="217"/>
    </row>
    <row r="833" spans="7:25" ht="15.75" customHeight="1">
      <c r="G833" s="230"/>
      <c r="W833" s="217"/>
      <c r="X833" s="217"/>
      <c r="Y833" s="217"/>
    </row>
    <row r="834" spans="7:25" ht="15.75" customHeight="1">
      <c r="G834" s="230"/>
      <c r="W834" s="217"/>
      <c r="X834" s="217"/>
      <c r="Y834" s="217"/>
    </row>
    <row r="835" spans="7:25" ht="15.75" customHeight="1">
      <c r="G835" s="230"/>
      <c r="W835" s="217"/>
      <c r="X835" s="217"/>
      <c r="Y835" s="217"/>
    </row>
    <row r="836" spans="7:25" ht="15.75" customHeight="1">
      <c r="G836" s="230"/>
      <c r="W836" s="217"/>
      <c r="X836" s="217"/>
      <c r="Y836" s="217"/>
    </row>
    <row r="837" spans="7:25" ht="15.75" customHeight="1">
      <c r="G837" s="230"/>
      <c r="W837" s="217"/>
      <c r="X837" s="217"/>
      <c r="Y837" s="217"/>
    </row>
    <row r="838" spans="7:25" ht="15.75" customHeight="1">
      <c r="G838" s="230"/>
      <c r="W838" s="217"/>
      <c r="X838" s="217"/>
      <c r="Y838" s="217"/>
    </row>
    <row r="839" spans="7:25" ht="15.75" customHeight="1">
      <c r="G839" s="230"/>
      <c r="W839" s="217"/>
      <c r="X839" s="217"/>
      <c r="Y839" s="217"/>
    </row>
    <row r="840" spans="7:25" ht="15.75" customHeight="1">
      <c r="G840" s="230"/>
      <c r="W840" s="217"/>
      <c r="X840" s="217"/>
      <c r="Y840" s="217"/>
    </row>
    <row r="841" spans="7:25" ht="15.75" customHeight="1">
      <c r="G841" s="230"/>
      <c r="W841" s="217"/>
      <c r="X841" s="217"/>
      <c r="Y841" s="217"/>
    </row>
    <row r="842" spans="7:25" ht="15.75" customHeight="1">
      <c r="G842" s="230"/>
      <c r="W842" s="217"/>
      <c r="X842" s="217"/>
      <c r="Y842" s="217"/>
    </row>
    <row r="843" spans="7:25" ht="15.75" customHeight="1">
      <c r="G843" s="230"/>
      <c r="W843" s="217"/>
      <c r="X843" s="217"/>
      <c r="Y843" s="217"/>
    </row>
    <row r="844" spans="7:25" ht="15.75" customHeight="1">
      <c r="G844" s="230"/>
      <c r="W844" s="217"/>
      <c r="X844" s="217"/>
      <c r="Y844" s="217"/>
    </row>
    <row r="845" spans="7:25" ht="15.75" customHeight="1">
      <c r="G845" s="230"/>
      <c r="W845" s="217"/>
      <c r="X845" s="217"/>
      <c r="Y845" s="217"/>
    </row>
    <row r="846" spans="7:25" ht="15.75" customHeight="1">
      <c r="G846" s="230"/>
      <c r="W846" s="217"/>
      <c r="X846" s="217"/>
      <c r="Y846" s="217"/>
    </row>
    <row r="847" spans="7:25" ht="15.75" customHeight="1">
      <c r="G847" s="230"/>
      <c r="W847" s="217"/>
      <c r="X847" s="217"/>
      <c r="Y847" s="217"/>
    </row>
    <row r="848" spans="7:25" ht="15.75" customHeight="1">
      <c r="G848" s="230"/>
      <c r="W848" s="217"/>
      <c r="X848" s="217"/>
      <c r="Y848" s="217"/>
    </row>
    <row r="849" spans="7:25" ht="15.75" customHeight="1">
      <c r="G849" s="230"/>
      <c r="W849" s="217"/>
      <c r="X849" s="217"/>
      <c r="Y849" s="217"/>
    </row>
    <row r="850" spans="7:25" ht="15.75" customHeight="1">
      <c r="G850" s="230"/>
      <c r="W850" s="217"/>
      <c r="X850" s="217"/>
      <c r="Y850" s="217"/>
    </row>
    <row r="851" spans="7:25" ht="15.75" customHeight="1">
      <c r="G851" s="230"/>
      <c r="W851" s="217"/>
      <c r="X851" s="217"/>
      <c r="Y851" s="217"/>
    </row>
    <row r="852" spans="7:25" ht="15.75" customHeight="1">
      <c r="G852" s="230"/>
      <c r="W852" s="217"/>
      <c r="X852" s="217"/>
      <c r="Y852" s="217"/>
    </row>
    <row r="853" spans="7:25" ht="15.75" customHeight="1">
      <c r="G853" s="230"/>
      <c r="W853" s="217"/>
      <c r="X853" s="217"/>
      <c r="Y853" s="217"/>
    </row>
    <row r="854" spans="7:25" ht="15.75" customHeight="1">
      <c r="G854" s="230"/>
      <c r="W854" s="217"/>
      <c r="X854" s="217"/>
      <c r="Y854" s="217"/>
    </row>
    <row r="855" spans="7:25" ht="15.75" customHeight="1">
      <c r="G855" s="230"/>
      <c r="W855" s="217"/>
      <c r="X855" s="217"/>
      <c r="Y855" s="217"/>
    </row>
    <row r="856" spans="7:25" ht="15.75" customHeight="1">
      <c r="G856" s="230"/>
      <c r="W856" s="217"/>
      <c r="X856" s="217"/>
      <c r="Y856" s="217"/>
    </row>
    <row r="857" spans="7:25" ht="15.75" customHeight="1">
      <c r="G857" s="230"/>
      <c r="W857" s="217"/>
      <c r="X857" s="217"/>
      <c r="Y857" s="217"/>
    </row>
    <row r="858" spans="7:25" ht="15.75" customHeight="1">
      <c r="G858" s="230"/>
      <c r="W858" s="217"/>
      <c r="X858" s="217"/>
      <c r="Y858" s="217"/>
    </row>
    <row r="859" spans="7:25" ht="15.75" customHeight="1">
      <c r="G859" s="230"/>
      <c r="W859" s="217"/>
      <c r="X859" s="217"/>
      <c r="Y859" s="217"/>
    </row>
    <row r="860" spans="7:25" ht="15.75" customHeight="1">
      <c r="G860" s="230"/>
      <c r="W860" s="217"/>
      <c r="X860" s="217"/>
      <c r="Y860" s="217"/>
    </row>
    <row r="861" spans="7:25" ht="15.75" customHeight="1">
      <c r="G861" s="230"/>
      <c r="W861" s="217"/>
      <c r="X861" s="217"/>
      <c r="Y861" s="217"/>
    </row>
    <row r="862" spans="7:25" ht="15.75" customHeight="1">
      <c r="G862" s="230"/>
      <c r="W862" s="217"/>
      <c r="X862" s="217"/>
      <c r="Y862" s="217"/>
    </row>
    <row r="863" spans="7:25" ht="15.75" customHeight="1">
      <c r="G863" s="230"/>
      <c r="W863" s="217"/>
      <c r="X863" s="217"/>
      <c r="Y863" s="217"/>
    </row>
    <row r="864" spans="7:25" ht="15.75" customHeight="1">
      <c r="G864" s="230"/>
      <c r="W864" s="217"/>
      <c r="X864" s="217"/>
      <c r="Y864" s="217"/>
    </row>
    <row r="865" spans="7:25" ht="15.75" customHeight="1">
      <c r="G865" s="230"/>
      <c r="W865" s="217"/>
      <c r="X865" s="217"/>
      <c r="Y865" s="217"/>
    </row>
    <row r="866" spans="7:25" ht="15.75" customHeight="1">
      <c r="G866" s="230"/>
      <c r="W866" s="217"/>
      <c r="X866" s="217"/>
      <c r="Y866" s="217"/>
    </row>
    <row r="867" spans="7:25" ht="15.75" customHeight="1">
      <c r="G867" s="230"/>
      <c r="W867" s="217"/>
      <c r="X867" s="217"/>
      <c r="Y867" s="217"/>
    </row>
    <row r="868" spans="7:25" ht="15.75" customHeight="1">
      <c r="G868" s="230"/>
      <c r="W868" s="217"/>
      <c r="X868" s="217"/>
      <c r="Y868" s="217"/>
    </row>
    <row r="869" spans="7:25" ht="15.75" customHeight="1">
      <c r="G869" s="230"/>
      <c r="W869" s="217"/>
      <c r="X869" s="217"/>
      <c r="Y869" s="217"/>
    </row>
    <row r="870" spans="7:25" ht="15.75" customHeight="1">
      <c r="G870" s="230"/>
      <c r="W870" s="217"/>
      <c r="X870" s="217"/>
      <c r="Y870" s="217"/>
    </row>
    <row r="871" spans="7:25" ht="15.75" customHeight="1">
      <c r="G871" s="230"/>
      <c r="W871" s="217"/>
      <c r="X871" s="217"/>
      <c r="Y871" s="217"/>
    </row>
    <row r="872" spans="7:25" ht="15.75" customHeight="1">
      <c r="G872" s="230"/>
      <c r="W872" s="217"/>
      <c r="X872" s="217"/>
      <c r="Y872" s="217"/>
    </row>
    <row r="873" spans="7:25" ht="15.75" customHeight="1">
      <c r="G873" s="230"/>
      <c r="W873" s="217"/>
      <c r="X873" s="217"/>
      <c r="Y873" s="217"/>
    </row>
    <row r="874" spans="7:25" ht="15.75" customHeight="1">
      <c r="G874" s="230"/>
      <c r="W874" s="217"/>
      <c r="X874" s="217"/>
      <c r="Y874" s="217"/>
    </row>
    <row r="875" spans="7:25" ht="15.75" customHeight="1">
      <c r="G875" s="230"/>
      <c r="W875" s="217"/>
      <c r="X875" s="217"/>
      <c r="Y875" s="217"/>
    </row>
    <row r="876" spans="7:25" ht="15.75" customHeight="1">
      <c r="G876" s="230"/>
      <c r="W876" s="217"/>
      <c r="X876" s="217"/>
      <c r="Y876" s="217"/>
    </row>
    <row r="877" spans="7:25" ht="15.75" customHeight="1">
      <c r="G877" s="230"/>
      <c r="W877" s="217"/>
      <c r="X877" s="217"/>
      <c r="Y877" s="217"/>
    </row>
    <row r="878" spans="7:25" ht="15.75" customHeight="1">
      <c r="G878" s="230"/>
      <c r="W878" s="217"/>
      <c r="X878" s="217"/>
      <c r="Y878" s="217"/>
    </row>
    <row r="879" spans="7:25" ht="15.75" customHeight="1">
      <c r="G879" s="230"/>
      <c r="W879" s="217"/>
      <c r="X879" s="217"/>
      <c r="Y879" s="217"/>
    </row>
    <row r="880" spans="7:25" ht="15.75" customHeight="1">
      <c r="G880" s="230"/>
      <c r="W880" s="217"/>
      <c r="X880" s="217"/>
      <c r="Y880" s="217"/>
    </row>
    <row r="881" spans="7:25" ht="15.75" customHeight="1">
      <c r="G881" s="230"/>
      <c r="W881" s="217"/>
      <c r="X881" s="217"/>
      <c r="Y881" s="217"/>
    </row>
    <row r="882" spans="7:25" ht="15.75" customHeight="1">
      <c r="G882" s="230"/>
      <c r="W882" s="217"/>
      <c r="X882" s="217"/>
      <c r="Y882" s="217"/>
    </row>
    <row r="883" spans="7:25" ht="15.75" customHeight="1">
      <c r="G883" s="230"/>
      <c r="W883" s="217"/>
      <c r="X883" s="217"/>
      <c r="Y883" s="217"/>
    </row>
    <row r="884" spans="7:25" ht="15.75" customHeight="1">
      <c r="G884" s="230"/>
      <c r="W884" s="217"/>
      <c r="X884" s="217"/>
      <c r="Y884" s="217"/>
    </row>
    <row r="885" spans="7:25" ht="15.75" customHeight="1">
      <c r="G885" s="230"/>
      <c r="W885" s="217"/>
      <c r="X885" s="217"/>
      <c r="Y885" s="217"/>
    </row>
    <row r="886" spans="7:25" ht="15.75" customHeight="1">
      <c r="G886" s="230"/>
      <c r="W886" s="217"/>
      <c r="X886" s="217"/>
      <c r="Y886" s="217"/>
    </row>
    <row r="887" spans="7:25" ht="15.75" customHeight="1">
      <c r="G887" s="230"/>
      <c r="W887" s="217"/>
      <c r="X887" s="217"/>
      <c r="Y887" s="217"/>
    </row>
    <row r="888" spans="7:25" ht="15.75" customHeight="1">
      <c r="G888" s="230"/>
      <c r="W888" s="217"/>
      <c r="X888" s="217"/>
      <c r="Y888" s="217"/>
    </row>
    <row r="889" spans="7:25" ht="15.75" customHeight="1">
      <c r="G889" s="230"/>
      <c r="W889" s="217"/>
      <c r="X889" s="217"/>
      <c r="Y889" s="217"/>
    </row>
    <row r="890" spans="7:25" ht="15.75" customHeight="1">
      <c r="G890" s="230"/>
      <c r="W890" s="217"/>
      <c r="X890" s="217"/>
      <c r="Y890" s="217"/>
    </row>
    <row r="891" spans="7:25" ht="15.75" customHeight="1">
      <c r="G891" s="230"/>
      <c r="W891" s="217"/>
      <c r="X891" s="217"/>
      <c r="Y891" s="217"/>
    </row>
    <row r="892" spans="7:25" ht="15.75" customHeight="1">
      <c r="G892" s="230"/>
      <c r="W892" s="217"/>
      <c r="X892" s="217"/>
      <c r="Y892" s="217"/>
    </row>
    <row r="893" spans="7:25" ht="15.75" customHeight="1">
      <c r="G893" s="230"/>
      <c r="W893" s="217"/>
      <c r="X893" s="217"/>
      <c r="Y893" s="217"/>
    </row>
    <row r="894" spans="7:25" ht="15.75" customHeight="1">
      <c r="G894" s="230"/>
      <c r="W894" s="217"/>
      <c r="X894" s="217"/>
      <c r="Y894" s="217"/>
    </row>
    <row r="895" spans="7:25" ht="15.75" customHeight="1">
      <c r="G895" s="230"/>
      <c r="W895" s="217"/>
      <c r="X895" s="217"/>
      <c r="Y895" s="217"/>
    </row>
    <row r="896" spans="7:25" ht="15.75" customHeight="1">
      <c r="G896" s="230"/>
      <c r="W896" s="217"/>
      <c r="X896" s="217"/>
      <c r="Y896" s="217"/>
    </row>
    <row r="897" spans="7:25" ht="15.75" customHeight="1">
      <c r="G897" s="230"/>
      <c r="W897" s="217"/>
      <c r="X897" s="217"/>
      <c r="Y897" s="217"/>
    </row>
    <row r="898" spans="7:25" ht="15.75" customHeight="1">
      <c r="G898" s="230"/>
      <c r="W898" s="217"/>
      <c r="X898" s="217"/>
      <c r="Y898" s="217"/>
    </row>
    <row r="899" spans="7:25" ht="15.75" customHeight="1">
      <c r="G899" s="230"/>
      <c r="W899" s="217"/>
      <c r="X899" s="217"/>
      <c r="Y899" s="217"/>
    </row>
    <row r="900" spans="7:25" ht="15.75" customHeight="1">
      <c r="G900" s="230"/>
      <c r="W900" s="217"/>
      <c r="X900" s="217"/>
      <c r="Y900" s="217"/>
    </row>
    <row r="901" spans="7:25" ht="15.75" customHeight="1">
      <c r="G901" s="230"/>
      <c r="W901" s="217"/>
      <c r="X901" s="217"/>
      <c r="Y901" s="217"/>
    </row>
    <row r="902" spans="7:25" ht="15.75" customHeight="1">
      <c r="G902" s="230"/>
      <c r="W902" s="217"/>
      <c r="X902" s="217"/>
      <c r="Y902" s="217"/>
    </row>
    <row r="903" spans="7:25" ht="15.75" customHeight="1">
      <c r="G903" s="230"/>
      <c r="W903" s="217"/>
      <c r="X903" s="217"/>
      <c r="Y903" s="217"/>
    </row>
    <row r="904" spans="7:25" ht="15.75" customHeight="1">
      <c r="G904" s="230"/>
      <c r="W904" s="217"/>
      <c r="X904" s="217"/>
      <c r="Y904" s="217"/>
    </row>
    <row r="905" spans="7:25" ht="15.75" customHeight="1">
      <c r="G905" s="230"/>
      <c r="W905" s="217"/>
      <c r="X905" s="217"/>
      <c r="Y905" s="217"/>
    </row>
    <row r="906" spans="7:25" ht="15.75" customHeight="1">
      <c r="G906" s="230"/>
      <c r="W906" s="217"/>
      <c r="X906" s="217"/>
      <c r="Y906" s="217"/>
    </row>
    <row r="907" spans="7:25" ht="15.75" customHeight="1">
      <c r="G907" s="230"/>
      <c r="W907" s="217"/>
      <c r="X907" s="217"/>
      <c r="Y907" s="217"/>
    </row>
    <row r="908" spans="7:25" ht="15.75" customHeight="1">
      <c r="G908" s="230"/>
      <c r="W908" s="217"/>
      <c r="X908" s="217"/>
      <c r="Y908" s="217"/>
    </row>
    <row r="909" spans="7:25" ht="15.75" customHeight="1">
      <c r="G909" s="230"/>
      <c r="W909" s="217"/>
      <c r="X909" s="217"/>
      <c r="Y909" s="217"/>
    </row>
    <row r="910" spans="7:25" ht="15.75" customHeight="1">
      <c r="G910" s="230"/>
      <c r="W910" s="217"/>
      <c r="X910" s="217"/>
      <c r="Y910" s="217"/>
    </row>
    <row r="911" spans="7:25" ht="15.75" customHeight="1">
      <c r="G911" s="230"/>
      <c r="W911" s="217"/>
      <c r="X911" s="217"/>
      <c r="Y911" s="217"/>
    </row>
    <row r="912" spans="7:25" ht="15.75" customHeight="1">
      <c r="G912" s="230"/>
      <c r="W912" s="217"/>
      <c r="X912" s="217"/>
      <c r="Y912" s="217"/>
    </row>
    <row r="913" spans="7:25" ht="15.75" customHeight="1">
      <c r="G913" s="230"/>
      <c r="W913" s="217"/>
      <c r="X913" s="217"/>
      <c r="Y913" s="217"/>
    </row>
    <row r="914" spans="7:25" ht="15.75" customHeight="1">
      <c r="G914" s="230"/>
      <c r="W914" s="217"/>
      <c r="X914" s="217"/>
      <c r="Y914" s="217"/>
    </row>
    <row r="915" spans="7:25" ht="15.75" customHeight="1">
      <c r="G915" s="230"/>
      <c r="W915" s="217"/>
      <c r="X915" s="217"/>
      <c r="Y915" s="217"/>
    </row>
    <row r="916" spans="7:25" ht="15.75" customHeight="1">
      <c r="G916" s="230"/>
      <c r="W916" s="217"/>
      <c r="X916" s="217"/>
      <c r="Y916" s="217"/>
    </row>
    <row r="917" spans="7:25" ht="15.75" customHeight="1">
      <c r="G917" s="230"/>
      <c r="W917" s="217"/>
      <c r="X917" s="217"/>
      <c r="Y917" s="217"/>
    </row>
    <row r="918" spans="7:25" ht="15.75" customHeight="1">
      <c r="G918" s="230"/>
      <c r="W918" s="217"/>
      <c r="X918" s="217"/>
      <c r="Y918" s="217"/>
    </row>
    <row r="919" spans="7:25" ht="15.75" customHeight="1">
      <c r="G919" s="230"/>
      <c r="W919" s="217"/>
      <c r="X919" s="217"/>
      <c r="Y919" s="217"/>
    </row>
    <row r="920" spans="7:25" ht="15.75" customHeight="1">
      <c r="G920" s="230"/>
      <c r="W920" s="217"/>
      <c r="X920" s="217"/>
      <c r="Y920" s="217"/>
    </row>
    <row r="921" spans="7:25" ht="15.75" customHeight="1">
      <c r="G921" s="230"/>
      <c r="W921" s="217"/>
      <c r="X921" s="217"/>
      <c r="Y921" s="217"/>
    </row>
    <row r="922" spans="7:25" ht="15.75" customHeight="1">
      <c r="G922" s="230"/>
      <c r="W922" s="217"/>
      <c r="X922" s="217"/>
      <c r="Y922" s="217"/>
    </row>
    <row r="923" spans="7:25" ht="15.75" customHeight="1">
      <c r="G923" s="230"/>
      <c r="W923" s="217"/>
      <c r="X923" s="217"/>
      <c r="Y923" s="217"/>
    </row>
    <row r="924" spans="7:25" ht="15.75" customHeight="1">
      <c r="G924" s="230"/>
      <c r="W924" s="217"/>
      <c r="X924" s="217"/>
      <c r="Y924" s="217"/>
    </row>
    <row r="925" spans="7:25" ht="15.75" customHeight="1">
      <c r="G925" s="230"/>
      <c r="W925" s="217"/>
      <c r="X925" s="217"/>
      <c r="Y925" s="217"/>
    </row>
    <row r="926" spans="7:25" ht="15.75" customHeight="1">
      <c r="G926" s="230"/>
      <c r="W926" s="217"/>
      <c r="X926" s="217"/>
      <c r="Y926" s="217"/>
    </row>
    <row r="927" spans="7:25" ht="15.75" customHeight="1">
      <c r="G927" s="230"/>
      <c r="W927" s="217"/>
      <c r="X927" s="217"/>
      <c r="Y927" s="217"/>
    </row>
    <row r="928" spans="7:25" ht="15.75" customHeight="1">
      <c r="G928" s="230"/>
      <c r="W928" s="217"/>
      <c r="X928" s="217"/>
      <c r="Y928" s="217"/>
    </row>
    <row r="929" spans="7:25" ht="15.75" customHeight="1">
      <c r="G929" s="230"/>
      <c r="W929" s="217"/>
      <c r="X929" s="217"/>
      <c r="Y929" s="217"/>
    </row>
    <row r="930" spans="7:25" ht="15.75" customHeight="1">
      <c r="G930" s="230"/>
      <c r="W930" s="217"/>
      <c r="X930" s="217"/>
      <c r="Y930" s="217"/>
    </row>
    <row r="931" spans="7:25" ht="15.75" customHeight="1">
      <c r="G931" s="230"/>
      <c r="W931" s="217"/>
      <c r="X931" s="217"/>
      <c r="Y931" s="217"/>
    </row>
    <row r="932" spans="7:25" ht="15.75" customHeight="1">
      <c r="G932" s="230"/>
      <c r="W932" s="217"/>
      <c r="X932" s="217"/>
      <c r="Y932" s="217"/>
    </row>
    <row r="933" spans="7:25" ht="15.75" customHeight="1">
      <c r="G933" s="230"/>
      <c r="W933" s="217"/>
      <c r="X933" s="217"/>
      <c r="Y933" s="217"/>
    </row>
    <row r="934" spans="7:25" ht="15.75" customHeight="1">
      <c r="G934" s="230"/>
      <c r="W934" s="217"/>
      <c r="X934" s="217"/>
      <c r="Y934" s="217"/>
    </row>
    <row r="935" spans="7:25" ht="15.75" customHeight="1">
      <c r="G935" s="230"/>
      <c r="W935" s="217"/>
      <c r="X935" s="217"/>
      <c r="Y935" s="217"/>
    </row>
    <row r="936" spans="7:25" ht="15.75" customHeight="1">
      <c r="G936" s="230"/>
      <c r="W936" s="217"/>
      <c r="X936" s="217"/>
      <c r="Y936" s="217"/>
    </row>
    <row r="937" spans="7:25" ht="15.75" customHeight="1">
      <c r="G937" s="230"/>
      <c r="W937" s="217"/>
      <c r="X937" s="217"/>
      <c r="Y937" s="217"/>
    </row>
    <row r="938" spans="7:25" ht="15.75" customHeight="1">
      <c r="G938" s="230"/>
      <c r="W938" s="217"/>
      <c r="X938" s="217"/>
      <c r="Y938" s="217"/>
    </row>
    <row r="939" spans="7:25" ht="15.75" customHeight="1">
      <c r="G939" s="230"/>
      <c r="W939" s="217"/>
      <c r="X939" s="217"/>
      <c r="Y939" s="217"/>
    </row>
    <row r="940" spans="7:25" ht="15.75" customHeight="1">
      <c r="G940" s="230"/>
      <c r="W940" s="217"/>
      <c r="X940" s="217"/>
      <c r="Y940" s="217"/>
    </row>
    <row r="941" spans="7:25" ht="15.75" customHeight="1">
      <c r="G941" s="230"/>
      <c r="W941" s="217"/>
      <c r="X941" s="217"/>
      <c r="Y941" s="217"/>
    </row>
    <row r="942" spans="7:25" ht="15.75" customHeight="1">
      <c r="G942" s="230"/>
      <c r="W942" s="217"/>
      <c r="X942" s="217"/>
      <c r="Y942" s="217"/>
    </row>
    <row r="943" spans="7:25" ht="15.75" customHeight="1">
      <c r="G943" s="230"/>
      <c r="W943" s="217"/>
      <c r="X943" s="217"/>
      <c r="Y943" s="217"/>
    </row>
    <row r="944" spans="7:25" ht="15.75" customHeight="1">
      <c r="G944" s="230"/>
      <c r="W944" s="217"/>
      <c r="X944" s="217"/>
      <c r="Y944" s="217"/>
    </row>
    <row r="945" spans="7:25" ht="15.75" customHeight="1">
      <c r="G945" s="230"/>
      <c r="W945" s="217"/>
      <c r="X945" s="217"/>
      <c r="Y945" s="217"/>
    </row>
    <row r="946" spans="7:25" ht="15.75" customHeight="1">
      <c r="G946" s="230"/>
      <c r="W946" s="217"/>
      <c r="X946" s="217"/>
      <c r="Y946" s="217"/>
    </row>
    <row r="947" spans="7:25" ht="15.75" customHeight="1">
      <c r="G947" s="230"/>
      <c r="W947" s="217"/>
      <c r="X947" s="217"/>
      <c r="Y947" s="217"/>
    </row>
    <row r="948" spans="7:25" ht="15.75" customHeight="1">
      <c r="G948" s="230"/>
      <c r="W948" s="217"/>
      <c r="X948" s="217"/>
      <c r="Y948" s="217"/>
    </row>
    <row r="949" spans="7:25" ht="15.75" customHeight="1">
      <c r="G949" s="230"/>
      <c r="W949" s="217"/>
      <c r="X949" s="217"/>
      <c r="Y949" s="217"/>
    </row>
    <row r="950" spans="7:25" ht="15.75" customHeight="1">
      <c r="G950" s="230"/>
      <c r="W950" s="217"/>
      <c r="X950" s="217"/>
      <c r="Y950" s="217"/>
    </row>
    <row r="951" spans="7:25" ht="15.75" customHeight="1">
      <c r="G951" s="230"/>
      <c r="W951" s="217"/>
      <c r="X951" s="217"/>
      <c r="Y951" s="217"/>
    </row>
    <row r="952" spans="7:25" ht="15.75" customHeight="1">
      <c r="G952" s="230"/>
      <c r="W952" s="217"/>
      <c r="X952" s="217"/>
      <c r="Y952" s="217"/>
    </row>
    <row r="953" spans="7:25" ht="15.75" customHeight="1">
      <c r="G953" s="230"/>
      <c r="W953" s="217"/>
      <c r="X953" s="217"/>
      <c r="Y953" s="217"/>
    </row>
    <row r="954" spans="7:25" ht="15.75" customHeight="1">
      <c r="G954" s="230"/>
      <c r="W954" s="217"/>
      <c r="X954" s="217"/>
      <c r="Y954" s="217"/>
    </row>
    <row r="955" spans="7:25" ht="15.75" customHeight="1">
      <c r="G955" s="230"/>
      <c r="W955" s="217"/>
      <c r="X955" s="217"/>
      <c r="Y955" s="217"/>
    </row>
    <row r="956" spans="7:25" ht="15.75" customHeight="1">
      <c r="G956" s="230"/>
      <c r="W956" s="217"/>
      <c r="X956" s="217"/>
      <c r="Y956" s="217"/>
    </row>
    <row r="957" spans="7:25" ht="15.75" customHeight="1">
      <c r="G957" s="230"/>
      <c r="W957" s="217"/>
      <c r="X957" s="217"/>
      <c r="Y957" s="217"/>
    </row>
    <row r="958" spans="7:25" ht="15.75" customHeight="1">
      <c r="G958" s="230"/>
      <c r="W958" s="217"/>
      <c r="X958" s="217"/>
      <c r="Y958" s="217"/>
    </row>
    <row r="959" spans="7:25" ht="15.75" customHeight="1">
      <c r="G959" s="230"/>
      <c r="W959" s="217"/>
      <c r="X959" s="217"/>
      <c r="Y959" s="217"/>
    </row>
    <row r="960" spans="7:25" ht="15.75" customHeight="1">
      <c r="G960" s="230"/>
      <c r="W960" s="217"/>
      <c r="X960" s="217"/>
      <c r="Y960" s="217"/>
    </row>
    <row r="961" spans="7:25" ht="15.75" customHeight="1">
      <c r="G961" s="230"/>
      <c r="W961" s="217"/>
      <c r="X961" s="217"/>
      <c r="Y961" s="217"/>
    </row>
    <row r="962" spans="7:25" ht="15.75" customHeight="1">
      <c r="G962" s="230"/>
      <c r="W962" s="217"/>
      <c r="X962" s="217"/>
      <c r="Y962" s="217"/>
    </row>
    <row r="963" spans="7:25" ht="15.75" customHeight="1">
      <c r="G963" s="230"/>
      <c r="W963" s="217"/>
      <c r="X963" s="217"/>
      <c r="Y963" s="217"/>
    </row>
    <row r="964" spans="7:25" ht="15.75" customHeight="1">
      <c r="G964" s="230"/>
      <c r="W964" s="217"/>
      <c r="X964" s="217"/>
      <c r="Y964" s="217"/>
    </row>
    <row r="965" spans="7:25" ht="15.75" customHeight="1">
      <c r="G965" s="230"/>
      <c r="W965" s="217"/>
      <c r="X965" s="217"/>
      <c r="Y965" s="217"/>
    </row>
    <row r="966" spans="7:25" ht="15.75" customHeight="1">
      <c r="G966" s="230"/>
      <c r="W966" s="217"/>
      <c r="X966" s="217"/>
      <c r="Y966" s="217"/>
    </row>
    <row r="967" spans="7:25" ht="15.75" customHeight="1">
      <c r="G967" s="230"/>
      <c r="W967" s="217"/>
      <c r="X967" s="217"/>
      <c r="Y967" s="217"/>
    </row>
    <row r="968" spans="7:25" ht="15.75" customHeight="1">
      <c r="G968" s="230"/>
      <c r="W968" s="217"/>
      <c r="X968" s="217"/>
      <c r="Y968" s="217"/>
    </row>
    <row r="969" spans="7:25" ht="15.75" customHeight="1">
      <c r="G969" s="230"/>
      <c r="W969" s="217"/>
      <c r="X969" s="217"/>
      <c r="Y969" s="217"/>
    </row>
    <row r="970" spans="7:25" ht="15.75" customHeight="1">
      <c r="G970" s="230"/>
      <c r="W970" s="217"/>
      <c r="X970" s="217"/>
      <c r="Y970" s="217"/>
    </row>
    <row r="971" spans="7:25" ht="15.75" customHeight="1">
      <c r="G971" s="230"/>
      <c r="W971" s="217"/>
      <c r="X971" s="217"/>
      <c r="Y971" s="217"/>
    </row>
    <row r="972" spans="7:25" ht="15.75" customHeight="1">
      <c r="G972" s="230"/>
      <c r="W972" s="217"/>
      <c r="X972" s="217"/>
      <c r="Y972" s="217"/>
    </row>
    <row r="973" spans="7:25" ht="15.75" customHeight="1">
      <c r="G973" s="230"/>
      <c r="W973" s="217"/>
      <c r="X973" s="217"/>
      <c r="Y973" s="217"/>
    </row>
    <row r="974" spans="7:25" ht="15.75" customHeight="1">
      <c r="G974" s="230"/>
      <c r="W974" s="217"/>
      <c r="X974" s="217"/>
      <c r="Y974" s="217"/>
    </row>
    <row r="975" spans="7:25" ht="15.75" customHeight="1">
      <c r="G975" s="230"/>
      <c r="W975" s="217"/>
      <c r="X975" s="217"/>
      <c r="Y975" s="217"/>
    </row>
    <row r="976" spans="7:25" ht="15.75" customHeight="1">
      <c r="G976" s="230"/>
      <c r="W976" s="217"/>
      <c r="X976" s="217"/>
      <c r="Y976" s="217"/>
    </row>
    <row r="977" spans="7:25" ht="15.75" customHeight="1">
      <c r="G977" s="230"/>
      <c r="W977" s="217"/>
      <c r="X977" s="217"/>
      <c r="Y977" s="217"/>
    </row>
    <row r="978" spans="7:25" ht="15.75" customHeight="1">
      <c r="G978" s="230"/>
      <c r="W978" s="217"/>
      <c r="X978" s="217"/>
      <c r="Y978" s="217"/>
    </row>
    <row r="979" spans="7:25" ht="15.75" customHeight="1">
      <c r="G979" s="230"/>
      <c r="W979" s="217"/>
      <c r="X979" s="217"/>
      <c r="Y979" s="217"/>
    </row>
    <row r="980" spans="7:25" ht="15.75" customHeight="1">
      <c r="G980" s="230"/>
      <c r="W980" s="217"/>
      <c r="X980" s="217"/>
      <c r="Y980" s="217"/>
    </row>
    <row r="981" spans="7:25" ht="15.75" customHeight="1">
      <c r="G981" s="230"/>
      <c r="W981" s="217"/>
      <c r="X981" s="217"/>
      <c r="Y981" s="217"/>
    </row>
    <row r="982" spans="7:25" ht="15.75" customHeight="1">
      <c r="G982" s="230"/>
      <c r="W982" s="217"/>
      <c r="X982" s="217"/>
      <c r="Y982" s="217"/>
    </row>
    <row r="983" spans="7:25" ht="15.75" customHeight="1">
      <c r="G983" s="230"/>
      <c r="W983" s="217"/>
      <c r="X983" s="217"/>
      <c r="Y983" s="217"/>
    </row>
    <row r="984" spans="7:25" ht="15.75" customHeight="1">
      <c r="G984" s="230"/>
      <c r="W984" s="217"/>
      <c r="X984" s="217"/>
      <c r="Y984" s="217"/>
    </row>
    <row r="985" spans="7:25" ht="15.75" customHeight="1">
      <c r="G985" s="230"/>
      <c r="W985" s="217"/>
      <c r="X985" s="217"/>
      <c r="Y985" s="217"/>
    </row>
    <row r="986" spans="7:25" ht="15.75" customHeight="1">
      <c r="G986" s="230"/>
      <c r="W986" s="217"/>
      <c r="X986" s="217"/>
      <c r="Y986" s="217"/>
    </row>
    <row r="987" spans="7:25" ht="15.75" customHeight="1">
      <c r="G987" s="230"/>
      <c r="W987" s="217"/>
      <c r="X987" s="217"/>
      <c r="Y987" s="217"/>
    </row>
    <row r="988" spans="7:25" ht="15.75" customHeight="1">
      <c r="G988" s="230"/>
      <c r="W988" s="217"/>
      <c r="X988" s="217"/>
      <c r="Y988" s="217"/>
    </row>
    <row r="989" spans="7:25" ht="15.75" customHeight="1">
      <c r="G989" s="230"/>
      <c r="W989" s="217"/>
      <c r="X989" s="217"/>
      <c r="Y989" s="217"/>
    </row>
    <row r="990" spans="7:25" ht="15.75" customHeight="1">
      <c r="G990" s="230"/>
      <c r="W990" s="217"/>
      <c r="X990" s="217"/>
      <c r="Y990" s="217"/>
    </row>
    <row r="991" spans="7:25" ht="15.75" customHeight="1">
      <c r="G991" s="230"/>
      <c r="W991" s="217"/>
      <c r="X991" s="217"/>
      <c r="Y991" s="217"/>
    </row>
    <row r="992" spans="7:25" ht="15.75" customHeight="1">
      <c r="G992" s="230"/>
      <c r="W992" s="217"/>
      <c r="X992" s="217"/>
      <c r="Y992" s="217"/>
    </row>
    <row r="993" spans="7:25" ht="15.75" customHeight="1">
      <c r="G993" s="230"/>
      <c r="W993" s="217"/>
      <c r="X993" s="217"/>
      <c r="Y993" s="217"/>
    </row>
    <row r="994" spans="7:25" ht="15.75" customHeight="1">
      <c r="G994" s="230"/>
      <c r="W994" s="217"/>
      <c r="X994" s="217"/>
      <c r="Y994" s="217"/>
    </row>
    <row r="995" spans="7:25" ht="15.75" customHeight="1">
      <c r="G995" s="230"/>
      <c r="W995" s="217"/>
      <c r="X995" s="217"/>
      <c r="Y995" s="217"/>
    </row>
    <row r="996" spans="7:25" ht="15.75" customHeight="1">
      <c r="G996" s="230"/>
      <c r="W996" s="217"/>
      <c r="X996" s="217"/>
      <c r="Y996" s="217"/>
    </row>
    <row r="997" spans="7:25" ht="15.75" customHeight="1">
      <c r="G997" s="230"/>
      <c r="W997" s="217"/>
      <c r="X997" s="217"/>
      <c r="Y997" s="217"/>
    </row>
    <row r="998" spans="7:25" ht="15.75" customHeight="1">
      <c r="G998" s="230"/>
      <c r="W998" s="217"/>
      <c r="X998" s="217"/>
      <c r="Y998" s="217"/>
    </row>
    <row r="999" spans="7:25" ht="15.75" customHeight="1">
      <c r="G999" s="230"/>
      <c r="W999" s="217"/>
      <c r="X999" s="217"/>
      <c r="Y999" s="217"/>
    </row>
    <row r="1000" spans="7:25" ht="15.75" customHeight="1">
      <c r="G1000" s="230"/>
      <c r="W1000" s="217"/>
      <c r="X1000" s="217"/>
      <c r="Y1000" s="217"/>
    </row>
    <row r="1001" spans="7:25" ht="15.75" customHeight="1">
      <c r="G1001" s="230"/>
      <c r="W1001" s="217"/>
      <c r="X1001" s="217"/>
      <c r="Y1001" s="217"/>
    </row>
    <row r="1002" spans="7:25" ht="15.75" customHeight="1">
      <c r="G1002" s="230"/>
      <c r="W1002" s="217"/>
      <c r="X1002" s="217"/>
      <c r="Y1002" s="217"/>
    </row>
    <row r="1003" spans="7:25" ht="15.75" customHeight="1">
      <c r="G1003" s="230"/>
      <c r="W1003" s="217"/>
      <c r="X1003" s="217"/>
      <c r="Y1003" s="217"/>
    </row>
    <row r="1004" spans="7:25" ht="15.75" customHeight="1">
      <c r="G1004" s="230"/>
      <c r="W1004" s="217"/>
      <c r="X1004" s="217"/>
      <c r="Y1004" s="217"/>
    </row>
    <row r="1005" spans="7:25" ht="15.75" customHeight="1">
      <c r="G1005" s="230"/>
      <c r="W1005" s="217"/>
      <c r="X1005" s="217"/>
      <c r="Y1005" s="217"/>
    </row>
    <row r="1006" spans="7:25" ht="15.75" customHeight="1">
      <c r="G1006" s="230"/>
      <c r="W1006" s="217"/>
      <c r="X1006" s="217"/>
      <c r="Y1006" s="217"/>
    </row>
    <row r="1007" spans="7:25" ht="15.75" customHeight="1">
      <c r="G1007" s="230"/>
      <c r="W1007" s="217"/>
      <c r="X1007" s="217"/>
      <c r="Y1007" s="217"/>
    </row>
    <row r="1008" spans="7:25" ht="15.75" customHeight="1">
      <c r="G1008" s="230"/>
      <c r="W1008" s="217"/>
      <c r="X1008" s="217"/>
      <c r="Y1008" s="217"/>
    </row>
    <row r="1009" spans="7:25" ht="15.75" customHeight="1">
      <c r="G1009" s="230"/>
      <c r="W1009" s="217"/>
      <c r="X1009" s="217"/>
      <c r="Y1009" s="217"/>
    </row>
    <row r="1010" spans="7:25" ht="15.75" customHeight="1">
      <c r="G1010" s="230"/>
      <c r="W1010" s="217"/>
      <c r="X1010" s="217"/>
      <c r="Y1010" s="217"/>
    </row>
    <row r="1011" spans="7:25" ht="15.75" customHeight="1">
      <c r="G1011" s="230"/>
      <c r="W1011" s="217"/>
      <c r="X1011" s="217"/>
      <c r="Y1011" s="217"/>
    </row>
    <row r="1012" spans="7:25" ht="15.75" customHeight="1">
      <c r="G1012" s="230"/>
      <c r="W1012" s="217"/>
      <c r="X1012" s="217"/>
      <c r="Y1012" s="217"/>
    </row>
    <row r="1013" spans="7:25" ht="15.75" customHeight="1">
      <c r="G1013" s="230"/>
      <c r="W1013" s="217"/>
      <c r="X1013" s="217"/>
      <c r="Y1013" s="217"/>
    </row>
    <row r="1014" spans="7:25" ht="15.75" customHeight="1">
      <c r="G1014" s="230"/>
      <c r="W1014" s="217"/>
      <c r="X1014" s="217"/>
      <c r="Y1014" s="217"/>
    </row>
    <row r="1015" spans="7:25" ht="15.75" customHeight="1">
      <c r="G1015" s="230"/>
      <c r="W1015" s="217"/>
      <c r="X1015" s="217"/>
      <c r="Y1015" s="217"/>
    </row>
    <row r="1016" spans="7:25" ht="15.75" customHeight="1">
      <c r="G1016" s="230"/>
      <c r="W1016" s="217"/>
      <c r="X1016" s="217"/>
      <c r="Y1016" s="217"/>
    </row>
    <row r="1017" spans="7:25" ht="15.75" customHeight="1">
      <c r="G1017" s="230"/>
      <c r="W1017" s="217"/>
      <c r="X1017" s="217"/>
      <c r="Y1017" s="217"/>
    </row>
    <row r="1018" spans="7:25" ht="15.75" customHeight="1">
      <c r="G1018" s="230"/>
      <c r="W1018" s="217"/>
      <c r="X1018" s="217"/>
      <c r="Y1018" s="217"/>
    </row>
  </sheetData>
  <mergeCells count="31">
    <mergeCell ref="A55:G55"/>
    <mergeCell ref="A4:G4"/>
    <mergeCell ref="A59:G59"/>
    <mergeCell ref="A22:B22"/>
    <mergeCell ref="A28:B28"/>
    <mergeCell ref="A29:B29"/>
    <mergeCell ref="A21:F21"/>
    <mergeCell ref="A25:G25"/>
    <mergeCell ref="A27:G27"/>
    <mergeCell ref="A2:G2"/>
    <mergeCell ref="A16:G16"/>
    <mergeCell ref="A17:C17"/>
    <mergeCell ref="A19:C19"/>
    <mergeCell ref="A20:B20"/>
    <mergeCell ref="A18:G18"/>
    <mergeCell ref="A62:E62"/>
    <mergeCell ref="A63:E63"/>
    <mergeCell ref="A64:E64"/>
    <mergeCell ref="A32:F32"/>
    <mergeCell ref="A33:F33"/>
    <mergeCell ref="A54:B54"/>
    <mergeCell ref="A57:C57"/>
    <mergeCell ref="A58:G58"/>
    <mergeCell ref="A60:E60"/>
    <mergeCell ref="A61:E61"/>
    <mergeCell ref="G36:G38"/>
    <mergeCell ref="A46:G46"/>
    <mergeCell ref="A51:C51"/>
    <mergeCell ref="A53:G53"/>
    <mergeCell ref="A35:G35"/>
    <mergeCell ref="A48:G48"/>
  </mergeCells>
  <hyperlinks>
    <hyperlink ref="G1" r:id="rId1" xr:uid="{2204F308-58A6-4411-88D0-AFB1B7CCC087}"/>
    <hyperlink ref="G65" r:id="rId2" xr:uid="{BD217556-33F7-4FB0-87D3-6F265F83716D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6"/>
  <sheetViews>
    <sheetView workbookViewId="0"/>
  </sheetViews>
  <sheetFormatPr defaultColWidth="14.42578125" defaultRowHeight="15" customHeight="1"/>
  <cols>
    <col min="1" max="1" width="32.5703125" customWidth="1"/>
    <col min="2" max="2" width="20.42578125" customWidth="1"/>
    <col min="3" max="3" width="10.7109375" customWidth="1"/>
    <col min="4" max="4" width="21.42578125" customWidth="1"/>
    <col min="5" max="5" width="20" customWidth="1"/>
    <col min="6" max="6" width="12" customWidth="1"/>
    <col min="7" max="7" width="16.28515625" customWidth="1"/>
    <col min="8" max="8" width="13" customWidth="1"/>
    <col min="9" max="23" width="8.7109375" customWidth="1"/>
    <col min="24" max="26" width="17.28515625" customWidth="1"/>
  </cols>
  <sheetData>
    <row r="1" spans="1:23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>
      <c r="A2" s="190" t="s">
        <v>9</v>
      </c>
      <c r="B2" s="212"/>
      <c r="C2" s="212"/>
      <c r="D2" s="212"/>
      <c r="E2" s="212"/>
      <c r="F2" s="213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30" customHeight="1">
      <c r="A3" s="124" t="s">
        <v>24</v>
      </c>
      <c r="B3" s="159" t="s">
        <v>25</v>
      </c>
      <c r="C3" s="159" t="s">
        <v>26</v>
      </c>
      <c r="D3" s="183" t="s">
        <v>27</v>
      </c>
      <c r="E3" s="125" t="s">
        <v>28</v>
      </c>
      <c r="F3" s="160" t="s">
        <v>8</v>
      </c>
      <c r="G3" s="48" t="s">
        <v>74</v>
      </c>
      <c r="H3" s="48">
        <v>1.03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>
      <c r="A4" s="32" t="s">
        <v>30</v>
      </c>
      <c r="B4" s="33"/>
      <c r="C4" s="34"/>
      <c r="D4" s="35"/>
      <c r="E4" s="36"/>
      <c r="F4" s="37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3">
      <c r="A5" s="33"/>
      <c r="B5" s="33"/>
      <c r="C5" s="34"/>
      <c r="D5" s="35"/>
      <c r="E5" s="36"/>
      <c r="F5" s="3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>
      <c r="A6" s="33"/>
      <c r="B6" s="33"/>
      <c r="C6" s="34"/>
      <c r="D6" s="39"/>
      <c r="E6" s="36"/>
      <c r="F6" s="3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3">
      <c r="A7" s="33"/>
      <c r="B7" s="33"/>
      <c r="C7" s="34"/>
      <c r="D7" s="39"/>
      <c r="E7" s="36"/>
      <c r="F7" s="3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>
      <c r="A8" s="33"/>
      <c r="B8" s="33"/>
      <c r="C8" s="34"/>
      <c r="D8" s="39"/>
      <c r="E8" s="36"/>
      <c r="F8" s="3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>
      <c r="A9" s="33"/>
      <c r="B9" s="33"/>
      <c r="C9" s="34"/>
      <c r="D9" s="39"/>
      <c r="E9" s="36"/>
      <c r="F9" s="3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3">
      <c r="A10" s="46"/>
      <c r="B10" s="46"/>
      <c r="C10" s="44"/>
      <c r="D10" s="42"/>
      <c r="E10" s="47"/>
      <c r="F10" s="122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46"/>
      <c r="B11" s="46"/>
      <c r="C11" s="44"/>
      <c r="D11" s="42"/>
      <c r="E11" s="47"/>
      <c r="F11" s="122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46"/>
      <c r="B12" s="46"/>
      <c r="C12" s="44"/>
      <c r="D12" s="42"/>
      <c r="E12" s="47"/>
      <c r="F12" s="12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46"/>
      <c r="B13" s="46"/>
      <c r="C13" s="44"/>
      <c r="D13" s="42"/>
      <c r="E13" s="47"/>
      <c r="F13" s="122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46"/>
      <c r="B14" s="46"/>
      <c r="C14" s="44"/>
      <c r="D14" s="42"/>
      <c r="E14" s="47"/>
      <c r="F14" s="122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6"/>
      <c r="B15" s="155"/>
      <c r="C15" s="158"/>
      <c r="D15" s="148"/>
      <c r="E15" s="49" t="s">
        <v>10</v>
      </c>
      <c r="F15" s="50">
        <f>SUM(F5:F9)</f>
        <v>0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187" t="s">
        <v>11</v>
      </c>
      <c r="B16" s="212"/>
      <c r="C16" s="212"/>
      <c r="D16" s="212"/>
      <c r="E16" s="212"/>
      <c r="F16" s="213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3" ht="30" customHeight="1">
      <c r="A17" s="205"/>
      <c r="B17" s="218"/>
      <c r="C17" s="219"/>
      <c r="D17" s="29" t="s">
        <v>40</v>
      </c>
      <c r="E17" s="29" t="s">
        <v>41</v>
      </c>
      <c r="F17" s="157" t="s">
        <v>8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>
      <c r="A18" s="206" t="s">
        <v>42</v>
      </c>
      <c r="B18" s="212"/>
      <c r="C18" s="213"/>
      <c r="D18" s="126"/>
      <c r="E18" s="21">
        <f>F15</f>
        <v>0</v>
      </c>
      <c r="F18" s="21">
        <f>E18*D18</f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>
      <c r="A19" s="207"/>
      <c r="B19" s="220"/>
      <c r="C19" s="56"/>
      <c r="D19" s="113"/>
      <c r="E19" s="49" t="s">
        <v>10</v>
      </c>
      <c r="F19" s="50">
        <f>F18</f>
        <v>0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3">
      <c r="A20" s="190" t="s">
        <v>44</v>
      </c>
      <c r="B20" s="212"/>
      <c r="C20" s="212"/>
      <c r="D20" s="212"/>
      <c r="E20" s="212"/>
      <c r="F20" s="213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spans="1:23">
      <c r="A21" s="208"/>
      <c r="B21" s="221"/>
      <c r="C21" s="59"/>
      <c r="D21" s="60"/>
      <c r="E21" s="61"/>
      <c r="F21" s="62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spans="1:23">
      <c r="A22" s="112"/>
      <c r="B22" s="162"/>
      <c r="C22" s="162"/>
      <c r="D22" s="150"/>
      <c r="E22" s="11" t="s">
        <v>10</v>
      </c>
      <c r="F22" s="12">
        <f>SUM(F21)</f>
        <v>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spans="1:23">
      <c r="A23" s="155"/>
      <c r="B23" s="155"/>
      <c r="C23" s="155"/>
      <c r="D23" s="154"/>
      <c r="E23" s="154"/>
      <c r="F23" s="163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spans="1:23">
      <c r="A24" s="190" t="s">
        <v>13</v>
      </c>
      <c r="B24" s="212"/>
      <c r="C24" s="212"/>
      <c r="D24" s="212"/>
      <c r="E24" s="212"/>
      <c r="F24" s="213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</row>
    <row r="25" spans="1:23" ht="30" customHeight="1">
      <c r="A25" s="165" t="s">
        <v>45</v>
      </c>
      <c r="B25" s="166"/>
      <c r="C25" s="63" t="s">
        <v>46</v>
      </c>
      <c r="D25" s="29" t="s">
        <v>47</v>
      </c>
      <c r="E25" s="64" t="s">
        <v>48</v>
      </c>
      <c r="F25" s="157" t="s">
        <v>8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</row>
    <row r="26" spans="1:23">
      <c r="A26" s="211"/>
      <c r="B26" s="213"/>
      <c r="C26" s="46"/>
      <c r="D26" s="41">
        <v>0</v>
      </c>
      <c r="E26" s="110">
        <v>0</v>
      </c>
      <c r="F26" s="110">
        <f>D26*E26</f>
        <v>0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</row>
    <row r="27" spans="1:23" ht="15.75" customHeight="1">
      <c r="A27" s="209"/>
      <c r="B27" s="222"/>
      <c r="C27" s="67"/>
      <c r="D27" s="68"/>
      <c r="E27" s="167"/>
      <c r="F27" s="69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</row>
    <row r="28" spans="1:23" ht="15.75" customHeight="1">
      <c r="A28" s="112"/>
      <c r="B28" s="162"/>
      <c r="C28" s="162"/>
      <c r="D28" s="150"/>
      <c r="E28" s="11" t="s">
        <v>10</v>
      </c>
      <c r="F28" s="12">
        <f>SUM(F26:F27)</f>
        <v>0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</row>
    <row r="29" spans="1:23" ht="15.7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ht="15.75" customHeight="1">
      <c r="A30" s="196" t="s">
        <v>51</v>
      </c>
      <c r="B30" s="218"/>
      <c r="C30" s="218"/>
      <c r="D30" s="218"/>
      <c r="E30" s="218"/>
      <c r="F30" s="223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ht="15.75" customHeight="1">
      <c r="A31" s="196" t="s">
        <v>52</v>
      </c>
      <c r="B31" s="218"/>
      <c r="C31" s="218"/>
      <c r="D31" s="218"/>
      <c r="E31" s="218"/>
      <c r="F31" s="223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</row>
    <row r="32" spans="1:23" ht="30" customHeight="1">
      <c r="A32" s="4" t="s">
        <v>53</v>
      </c>
      <c r="B32" s="127"/>
      <c r="C32" s="127"/>
      <c r="D32" s="127" t="s">
        <v>75</v>
      </c>
      <c r="E32" s="127" t="s">
        <v>76</v>
      </c>
      <c r="F32" s="128" t="s">
        <v>8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1:23" ht="15.75" customHeight="1">
      <c r="A33" s="65" t="s">
        <v>77</v>
      </c>
      <c r="B33" s="129"/>
      <c r="C33" s="129"/>
      <c r="D33" s="130"/>
      <c r="E33" s="104"/>
      <c r="F33" s="21">
        <f>D33*E33</f>
        <v>0</v>
      </c>
      <c r="G33" s="48" t="s">
        <v>78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ht="15.75" customHeight="1">
      <c r="A34" s="46"/>
      <c r="B34" s="46"/>
      <c r="C34" s="46"/>
      <c r="D34" s="47"/>
      <c r="E34" s="47"/>
      <c r="F34" s="122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1:23" ht="15.75" customHeight="1">
      <c r="A35" s="131" t="s">
        <v>79</v>
      </c>
      <c r="B35" s="127"/>
      <c r="C35" s="131"/>
      <c r="D35" s="127" t="s">
        <v>80</v>
      </c>
      <c r="E35" s="127" t="s">
        <v>81</v>
      </c>
      <c r="F35" s="132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1:23" ht="15.75" customHeight="1">
      <c r="A36" s="131"/>
      <c r="B36" s="131"/>
      <c r="C36" s="131"/>
      <c r="D36" s="133"/>
      <c r="E36" s="134"/>
      <c r="F36" s="109">
        <f>D36*E36</f>
        <v>0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1:23" ht="15.75" customHeight="1">
      <c r="A37" s="46"/>
      <c r="B37" s="46"/>
      <c r="C37" s="46"/>
      <c r="D37" s="135"/>
      <c r="E37" s="134"/>
      <c r="F37" s="109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 ht="15.75" customHeight="1">
      <c r="A38" s="46" t="s">
        <v>82</v>
      </c>
      <c r="B38" s="46"/>
      <c r="C38" s="46"/>
      <c r="D38" s="136" t="s">
        <v>83</v>
      </c>
      <c r="E38" s="136" t="s">
        <v>84</v>
      </c>
      <c r="F38" s="109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1:23" ht="15.75" customHeight="1">
      <c r="A39" s="137" t="s">
        <v>85</v>
      </c>
      <c r="B39" s="138"/>
      <c r="C39" s="138">
        <v>20</v>
      </c>
      <c r="D39" s="138">
        <v>1</v>
      </c>
      <c r="E39" s="139"/>
      <c r="F39" s="140">
        <f>C39*D39*E39</f>
        <v>0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 ht="15.75" customHeight="1">
      <c r="A40" s="141"/>
      <c r="B40" s="133"/>
      <c r="C40" s="133"/>
      <c r="D40" s="133"/>
      <c r="E40" s="134"/>
      <c r="F40" s="109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 ht="15.75" customHeight="1">
      <c r="A41" s="46"/>
      <c r="B41" s="46"/>
      <c r="C41" s="46"/>
      <c r="D41" s="108"/>
      <c r="E41" s="47" t="s">
        <v>58</v>
      </c>
      <c r="F41" s="122">
        <f>SUM(F33:F40)</f>
        <v>0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</row>
    <row r="42" spans="1:23" ht="15.75" customHeight="1">
      <c r="A42" s="190"/>
      <c r="B42" s="212"/>
      <c r="C42" s="212"/>
      <c r="D42" s="212"/>
      <c r="E42" s="212"/>
      <c r="F42" s="213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ht="15.75" customHeight="1">
      <c r="A43" s="190" t="s">
        <v>15</v>
      </c>
      <c r="B43" s="212"/>
      <c r="C43" s="212"/>
      <c r="D43" s="212"/>
      <c r="E43" s="212"/>
      <c r="F43" s="213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3" ht="30" customHeight="1">
      <c r="A44" s="4" t="s">
        <v>45</v>
      </c>
      <c r="B44" s="4"/>
      <c r="C44" s="4"/>
      <c r="D44" s="4" t="s">
        <v>59</v>
      </c>
      <c r="E44" s="4" t="s">
        <v>48</v>
      </c>
      <c r="F44" s="3" t="s">
        <v>8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5.75" customHeight="1">
      <c r="A45" s="211"/>
      <c r="B45" s="213"/>
      <c r="C45" s="46"/>
      <c r="D45" s="41"/>
      <c r="E45" s="110"/>
      <c r="F45" s="110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3" ht="15.75" customHeight="1">
      <c r="A46" s="106"/>
      <c r="B46" s="106"/>
      <c r="C46" s="107"/>
      <c r="D46" s="108"/>
      <c r="E46" s="109"/>
      <c r="F46" s="110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3" ht="15.75" customHeight="1">
      <c r="A47" s="106"/>
      <c r="B47" s="106"/>
      <c r="C47" s="107"/>
      <c r="D47" s="108"/>
      <c r="E47" s="109"/>
      <c r="F47" s="110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3" ht="15.75" customHeight="1">
      <c r="A48" s="187"/>
      <c r="B48" s="212"/>
      <c r="C48" s="213"/>
      <c r="D48" s="47"/>
      <c r="E48" s="47" t="s">
        <v>10</v>
      </c>
      <c r="F48" s="122">
        <f>SUM(F45:F47)</f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1:23" ht="15.75" customHeight="1">
      <c r="A49" s="170"/>
      <c r="B49" s="170"/>
      <c r="C49" s="170"/>
      <c r="D49" s="154"/>
      <c r="E49" s="154"/>
      <c r="F49" s="163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1:23" ht="15.75" customHeight="1">
      <c r="A50" s="187" t="s">
        <v>16</v>
      </c>
      <c r="B50" s="212"/>
      <c r="C50" s="212"/>
      <c r="D50" s="212"/>
      <c r="E50" s="212"/>
      <c r="F50" s="213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1:23" ht="30" customHeight="1">
      <c r="A51" s="210" t="s">
        <v>62</v>
      </c>
      <c r="B51" s="213"/>
      <c r="C51" s="142" t="s">
        <v>63</v>
      </c>
      <c r="D51" s="142" t="s">
        <v>64</v>
      </c>
      <c r="E51" s="142"/>
      <c r="F51" s="142" t="s">
        <v>8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1:23" ht="15.75" customHeight="1">
      <c r="A52" s="206" t="s">
        <v>86</v>
      </c>
      <c r="B52" s="213"/>
      <c r="C52" s="34"/>
      <c r="D52" s="21"/>
      <c r="E52" s="143" t="s">
        <v>10</v>
      </c>
      <c r="F52" s="144">
        <f>C52*D52</f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pans="1:23" ht="15.75" customHeight="1">
      <c r="A53" s="155"/>
      <c r="B53" s="155"/>
      <c r="C53" s="18"/>
      <c r="D53" s="17"/>
      <c r="E53" s="17"/>
      <c r="F53" s="1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pans="1:23" ht="15.75" customHeight="1">
      <c r="A54" s="155"/>
      <c r="B54" s="155"/>
      <c r="C54" s="18"/>
      <c r="D54" s="173" t="s">
        <v>17</v>
      </c>
      <c r="E54" s="17"/>
      <c r="F54" s="18">
        <f>F15+F19+F28+F41+F48+F52+F22</f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pans="1:23" ht="15.75" customHeight="1">
      <c r="A55" s="48"/>
      <c r="B55" s="48"/>
      <c r="C55" s="48"/>
      <c r="D55" s="177" t="s">
        <v>19</v>
      </c>
      <c r="E55" s="178" t="s">
        <v>20</v>
      </c>
      <c r="F55" s="179">
        <f>(F54)*0.15</f>
        <v>0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1:23" ht="15.75" customHeight="1">
      <c r="A56" s="48"/>
      <c r="B56" s="48"/>
      <c r="C56" s="48"/>
      <c r="D56" s="177" t="s">
        <v>21</v>
      </c>
      <c r="E56" s="177"/>
      <c r="F56" s="179">
        <f>F54+F55</f>
        <v>0</v>
      </c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1:23" ht="15.75" customHeight="1">
      <c r="A58" s="48"/>
      <c r="B58" s="48"/>
      <c r="C58" s="48"/>
      <c r="D58" s="177"/>
      <c r="E58" s="177"/>
      <c r="F58" s="179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1:23" ht="15.75" customHeight="1">
      <c r="A59" s="48"/>
      <c r="B59" s="48"/>
      <c r="C59" s="48"/>
      <c r="D59" s="48"/>
      <c r="E59" s="180"/>
      <c r="F59" s="179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1:23" ht="15.75" customHeight="1">
      <c r="A60" s="48"/>
      <c r="B60" s="48"/>
      <c r="C60" s="48"/>
      <c r="D60" s="48"/>
      <c r="E60" s="48"/>
      <c r="F60" s="179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1:23" ht="15.75" customHeight="1">
      <c r="A61" s="48"/>
      <c r="B61" s="48"/>
      <c r="C61" s="48"/>
      <c r="D61" s="48"/>
      <c r="E61" s="48"/>
      <c r="F61" s="181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1:23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1:23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1:23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1:23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1:23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1:23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1:23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1:23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1:23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1:23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1:23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1:23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  <row r="86" spans="1:23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</row>
    <row r="87" spans="1:23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</row>
    <row r="88" spans="1:23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</row>
    <row r="89" spans="1:23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</row>
    <row r="90" spans="1:23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</row>
    <row r="91" spans="1:23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2" spans="1:23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</row>
    <row r="93" spans="1:23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</row>
    <row r="94" spans="1:23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</row>
    <row r="95" spans="1:23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</row>
    <row r="96" spans="1:23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</row>
    <row r="97" spans="1:23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</row>
    <row r="98" spans="1:23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</row>
    <row r="99" spans="1:23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</row>
    <row r="100" spans="1:23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</row>
    <row r="101" spans="1:23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</row>
    <row r="102" spans="1:23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</row>
    <row r="103" spans="1:23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</row>
    <row r="104" spans="1:23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</row>
    <row r="105" spans="1:23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</row>
    <row r="106" spans="1:23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</row>
    <row r="107" spans="1:23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</row>
    <row r="108" spans="1:23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</row>
    <row r="109" spans="1:23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</row>
    <row r="110" spans="1:23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</row>
    <row r="111" spans="1:23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</row>
    <row r="112" spans="1:23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</row>
    <row r="113" spans="1:23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</row>
    <row r="114" spans="1:23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</row>
    <row r="115" spans="1:23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</row>
    <row r="116" spans="1:23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</row>
    <row r="117" spans="1:23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</row>
    <row r="118" spans="1:23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</row>
    <row r="119" spans="1:23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</row>
    <row r="120" spans="1:23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</row>
    <row r="121" spans="1:23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</row>
    <row r="122" spans="1:23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</row>
    <row r="123" spans="1:23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</row>
    <row r="124" spans="1:23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</row>
    <row r="125" spans="1:23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</row>
    <row r="126" spans="1:23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</row>
    <row r="127" spans="1:23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</row>
    <row r="128" spans="1:23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</row>
    <row r="129" spans="1:23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</row>
    <row r="130" spans="1:23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</row>
    <row r="131" spans="1:23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</row>
    <row r="132" spans="1:23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</row>
    <row r="133" spans="1:23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</row>
    <row r="134" spans="1:23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</row>
    <row r="135" spans="1:23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</row>
    <row r="136" spans="1:23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</row>
    <row r="137" spans="1:23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</row>
    <row r="138" spans="1:23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</row>
    <row r="139" spans="1:23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</row>
    <row r="140" spans="1:23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</row>
    <row r="141" spans="1:23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</row>
    <row r="142" spans="1:23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</row>
    <row r="143" spans="1:23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</row>
    <row r="144" spans="1:23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</row>
    <row r="145" spans="1:23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</row>
    <row r="146" spans="1:23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</row>
    <row r="147" spans="1:23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</row>
    <row r="148" spans="1:23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</row>
    <row r="149" spans="1:23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</row>
    <row r="150" spans="1:23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</row>
    <row r="151" spans="1:23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  <row r="152" spans="1:23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</row>
    <row r="153" spans="1:23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</row>
    <row r="154" spans="1:23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</row>
    <row r="155" spans="1:23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</row>
    <row r="156" spans="1:23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</row>
    <row r="157" spans="1:23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</row>
    <row r="158" spans="1:23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</row>
    <row r="159" spans="1:23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</row>
    <row r="160" spans="1:23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</row>
    <row r="161" spans="1:23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</row>
    <row r="162" spans="1:23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</row>
    <row r="163" spans="1:23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</row>
    <row r="164" spans="1:23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</row>
    <row r="165" spans="1:23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</row>
    <row r="166" spans="1:23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</row>
    <row r="167" spans="1:23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</row>
    <row r="168" spans="1:23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</row>
    <row r="169" spans="1:23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</row>
    <row r="170" spans="1:23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</row>
    <row r="171" spans="1:23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</row>
    <row r="172" spans="1:23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</row>
    <row r="173" spans="1:23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</row>
    <row r="174" spans="1:23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</row>
    <row r="175" spans="1:23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</row>
    <row r="176" spans="1:23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</row>
    <row r="177" spans="1:23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</row>
    <row r="178" spans="1:23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</row>
    <row r="179" spans="1:23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</row>
    <row r="180" spans="1:23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</row>
    <row r="181" spans="1:23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</row>
    <row r="182" spans="1:23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</row>
    <row r="183" spans="1:23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</row>
    <row r="184" spans="1:23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</row>
    <row r="185" spans="1:23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</row>
    <row r="186" spans="1:23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</row>
    <row r="187" spans="1:23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</row>
    <row r="188" spans="1:23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</row>
    <row r="189" spans="1:23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</row>
    <row r="190" spans="1:23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</row>
    <row r="191" spans="1:23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</row>
    <row r="192" spans="1:23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</row>
    <row r="193" spans="1:23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</row>
    <row r="194" spans="1:23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</row>
    <row r="195" spans="1:23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</row>
    <row r="196" spans="1:23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</row>
    <row r="197" spans="1:23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</row>
    <row r="198" spans="1:23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</row>
    <row r="199" spans="1:23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</row>
    <row r="200" spans="1:23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</row>
    <row r="201" spans="1:23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</row>
    <row r="202" spans="1:23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</row>
    <row r="203" spans="1:23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</row>
    <row r="204" spans="1:23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</row>
    <row r="205" spans="1:23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</row>
    <row r="206" spans="1:23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</row>
    <row r="207" spans="1:23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</row>
    <row r="208" spans="1:23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</row>
    <row r="209" spans="1:23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</row>
    <row r="210" spans="1:23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</row>
    <row r="211" spans="1:23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</row>
    <row r="212" spans="1:23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</row>
    <row r="213" spans="1:23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</row>
    <row r="214" spans="1:23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</row>
    <row r="215" spans="1:23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</row>
    <row r="216" spans="1:23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</row>
    <row r="217" spans="1:23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</row>
    <row r="218" spans="1:23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</row>
    <row r="219" spans="1:23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</row>
    <row r="220" spans="1:23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</row>
    <row r="221" spans="1:23" ht="15.7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</row>
    <row r="222" spans="1:23" ht="15.7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</row>
    <row r="223" spans="1:23" ht="15.7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</row>
    <row r="224" spans="1:23" ht="15.7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</row>
    <row r="225" spans="1:23" ht="15.7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</row>
    <row r="226" spans="1:23" ht="15.7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</row>
    <row r="227" spans="1:23" ht="15.7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</row>
    <row r="228" spans="1:23" ht="15.7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</row>
    <row r="229" spans="1:23" ht="15.7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</row>
    <row r="230" spans="1:23" ht="15.7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</row>
    <row r="231" spans="1:23" ht="15.7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</row>
    <row r="232" spans="1:23" ht="15.7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</row>
    <row r="233" spans="1:23" ht="15.7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</row>
    <row r="234" spans="1:23" ht="15.7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</row>
    <row r="235" spans="1:23" ht="15.7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</row>
    <row r="236" spans="1:23" ht="15.7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</row>
    <row r="237" spans="1:23" ht="15.7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</row>
    <row r="238" spans="1:23" ht="15.7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</row>
    <row r="239" spans="1:23" ht="15.7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</row>
    <row r="240" spans="1:23" ht="15.7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</row>
    <row r="241" spans="1:23" ht="15.7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</row>
    <row r="242" spans="1:23" ht="15.7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</row>
    <row r="243" spans="1:23" ht="15.7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</row>
    <row r="244" spans="1:23" ht="15.7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</row>
    <row r="245" spans="1:23" ht="15.7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</row>
    <row r="246" spans="1:23" ht="15.7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</row>
    <row r="247" spans="1:23" ht="15.7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</row>
    <row r="248" spans="1:23" ht="15.7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</row>
    <row r="249" spans="1:23" ht="15.7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</row>
    <row r="250" spans="1:23" ht="15.7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</row>
    <row r="251" spans="1:23" ht="15.7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</row>
    <row r="252" spans="1:23" ht="15.7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</row>
    <row r="253" spans="1:23" ht="15.7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</row>
    <row r="254" spans="1:23" ht="15.7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</row>
    <row r="255" spans="1:23" ht="15.7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</row>
    <row r="256" spans="1:23" ht="15.7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9">
    <mergeCell ref="A21:B21"/>
    <mergeCell ref="A26:B26"/>
    <mergeCell ref="A27:B27"/>
    <mergeCell ref="A2:F2"/>
    <mergeCell ref="A16:F16"/>
    <mergeCell ref="A17:C17"/>
    <mergeCell ref="A18:C18"/>
    <mergeCell ref="A19:B19"/>
    <mergeCell ref="A20:F20"/>
    <mergeCell ref="A24:F24"/>
    <mergeCell ref="A51:B51"/>
    <mergeCell ref="A52:B52"/>
    <mergeCell ref="A30:F30"/>
    <mergeCell ref="A31:F31"/>
    <mergeCell ref="A42:F42"/>
    <mergeCell ref="A43:F43"/>
    <mergeCell ref="A45:B45"/>
    <mergeCell ref="A48:C48"/>
    <mergeCell ref="A50:F50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9A57C1ADA82D4FAC31B47322013827" ma:contentTypeVersion="15" ma:contentTypeDescription="Create a new document." ma:contentTypeScope="" ma:versionID="3e1631aa5e5c0aa0bc291fd93a6a133a">
  <xsd:schema xmlns:xsd="http://www.w3.org/2001/XMLSchema" xmlns:xs="http://www.w3.org/2001/XMLSchema" xmlns:p="http://schemas.microsoft.com/office/2006/metadata/properties" xmlns:ns2="5e69efcf-1a2e-4269-9136-f33e8bd50ebb" xmlns:ns3="88be490a-3683-4b74-a9bf-4b4a2d7c4178" targetNamespace="http://schemas.microsoft.com/office/2006/metadata/properties" ma:root="true" ma:fieldsID="ddcb0b2e97dfcb9a8d3727dfb37033ab" ns2:_="" ns3:_="">
    <xsd:import namespace="5e69efcf-1a2e-4269-9136-f33e8bd50ebb"/>
    <xsd:import namespace="88be490a-3683-4b74-a9bf-4b4a2d7c41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9efcf-1a2e-4269-9136-f33e8bd50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7e70f26-0cc3-4e86-96da-f300f222ef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e490a-3683-4b74-a9bf-4b4a2d7c41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3b172b-2f9b-4975-949c-432ae3707c50}" ma:internalName="TaxCatchAll" ma:showField="CatchAllData" ma:web="88be490a-3683-4b74-a9bf-4b4a2d7c41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e490a-3683-4b74-a9bf-4b4a2d7c4178" xsi:nil="true"/>
    <lcf76f155ced4ddcb4097134ff3c332f xmlns="5e69efcf-1a2e-4269-9136-f33e8bd50e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1A9E78-F341-43AD-A9A2-C67D37207000}"/>
</file>

<file path=customXml/itemProps2.xml><?xml version="1.0" encoding="utf-8"?>
<ds:datastoreItem xmlns:ds="http://schemas.openxmlformats.org/officeDocument/2006/customXml" ds:itemID="{2B62821B-90F1-400B-82B6-2788DDC040E5}"/>
</file>

<file path=customXml/itemProps3.xml><?xml version="1.0" encoding="utf-8"?>
<ds:datastoreItem xmlns:ds="http://schemas.openxmlformats.org/officeDocument/2006/customXml" ds:itemID="{06C97B32-368F-42FA-952A-A374A3458B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Brummel</dc:creator>
  <cp:keywords/>
  <dc:description/>
  <cp:lastModifiedBy/>
  <cp:revision/>
  <dcterms:created xsi:type="dcterms:W3CDTF">2025-08-28T15:50:26Z</dcterms:created>
  <dcterms:modified xsi:type="dcterms:W3CDTF">2026-07-07T14:22:05Z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0x010100799A57C1ADA82D4FAC31B47322013827</vt:lpwstr>
  </property>
  <property fmtid="{D5CDD505-2E9C-101B-9397-08002B2CF9AE}" pid="3" name="MediaServiceImageTags">
    <vt:lpwstr/>
  </property>
</Properties>
</file>